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mc:AlternateContent xmlns:mc="http://schemas.openxmlformats.org/markup-compatibility/2006">
    <mc:Choice Requires="x15">
      <x15ac:absPath xmlns:x15ac="http://schemas.microsoft.com/office/spreadsheetml/2010/11/ac" url="S:\CorpBen\Midland County\2024\Marketing\EAP\"/>
    </mc:Choice>
  </mc:AlternateContent>
  <xr:revisionPtr revIDLastSave="0" documentId="13_ncr:1_{F79AC895-BB9A-4035-8AC5-8AD42F955B32}" xr6:coauthVersionLast="47" xr6:coauthVersionMax="47" xr10:uidLastSave="{00000000-0000-0000-0000-000000000000}"/>
  <bookViews>
    <workbookView xWindow="28680" yWindow="-225" windowWidth="29040" windowHeight="15840" tabRatio="879" firstSheet="1" activeTab="1" xr2:uid="{00000000-000D-0000-FFFF-FFFF00000000}"/>
  </bookViews>
  <sheets>
    <sheet name="Med-Fin Summ_Exp_old" sheetId="36" state="hidden" r:id="rId1"/>
    <sheet name="EAP - Questionnaire" sheetId="38" r:id="rId2"/>
    <sheet name="EAP Pricing" sheetId="46" r:id="rId3"/>
    <sheet name="Plan Design" sheetId="51" r:id="rId4"/>
    <sheet name="EAP - Proposed-GeoAccess" sheetId="45" r:id="rId5"/>
  </sheets>
  <externalReferences>
    <externalReference r:id="rId6"/>
    <externalReference r:id="rId7"/>
    <externalReference r:id="rId8"/>
    <externalReference r:id="rId9"/>
  </externalReferences>
  <definedNames>
    <definedName name="Client">[1]Input!$D$3</definedName>
    <definedName name="Confirmation">[2]Sheet1!$A$1:$A$2</definedName>
    <definedName name="ContribStrategy">[3]Rates!$J$21</definedName>
    <definedName name="ContribStrategy2011">[3]Rates!$Q$21</definedName>
    <definedName name="EligibleClaim">'[3]Current Contrib Strat'!$B$5</definedName>
    <definedName name="HMOAlt">[3]Summary!$B$6</definedName>
    <definedName name="HMOContribStrategy">[3]HMO!$Q$47</definedName>
    <definedName name="HMOYear">[3]Summary!$B$5</definedName>
    <definedName name="MedPlanFactor2010">'[3]Plan Factors'!$H$20</definedName>
    <definedName name="MedPlanFactor2011">'[3]Plan Factors'!$H$29</definedName>
    <definedName name="MedPlanFactor2012">'[3]Plan Factors'!$H$38</definedName>
    <definedName name="Name">[3]Experience!$A$1</definedName>
    <definedName name="PCL">[3]PEPM!$E$9</definedName>
    <definedName name="_xlnm.Print_Area" localSheetId="4">'EAP - Proposed-GeoAccess'!#REF!</definedName>
    <definedName name="_xlnm.Print_Area" localSheetId="1">'EAP - Questionnaire'!$A$5:$C$62</definedName>
    <definedName name="_xlnm.Print_Area" localSheetId="0">'Med-Fin Summ_Exp_old'!$A$1:$H$49</definedName>
    <definedName name="_xlnm.Print_Area" localSheetId="3">'Plan Design'!$A$1:$F$30</definedName>
    <definedName name="_xlnm.Print_Titles" localSheetId="1">'EAP - Questionnaire'!$B:$C,'EAP - Questionnaire'!#REF!</definedName>
    <definedName name="RXIncluded">'[3]Plan Factors'!#REF!</definedName>
    <definedName name="RxPlanFactor2010">'[3]Plan Factors'!$K$20</definedName>
    <definedName name="RxPlanFactor2011">'[3]Plan Factors'!$K$29</definedName>
    <definedName name="RxPlanFactor2012">'[3]Plan Factors'!$K$38</definedName>
    <definedName name="WellnessYear">[3]Summary!#REF!</definedName>
    <definedName name="zfxc">'[4]Plan Factors'!$H$20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46" l="1"/>
  <c r="B10" i="46" s="1"/>
  <c r="A8" i="38"/>
  <c r="A10" i="38" s="1"/>
  <c r="A11" i="38" s="1"/>
  <c r="A12" i="38" s="1"/>
  <c r="A13" i="38" s="1"/>
  <c r="A14" i="38" s="1"/>
  <c r="A15" i="38" s="1"/>
  <c r="A16" i="38" s="1"/>
  <c r="A17" i="38" s="1"/>
  <c r="A20" i="38" s="1"/>
  <c r="A21" i="38" s="1"/>
  <c r="A22" i="38" s="1"/>
  <c r="A23" i="38" s="1"/>
  <c r="A24" i="38" s="1"/>
  <c r="A25" i="38" s="1"/>
  <c r="A26" i="38" s="1"/>
  <c r="A27" i="38" s="1"/>
  <c r="A28" i="38" s="1"/>
  <c r="A29" i="38" s="1"/>
  <c r="A31" i="38" s="1"/>
  <c r="A32" i="38" s="1"/>
  <c r="A33" i="38" s="1"/>
  <c r="A34" i="38" s="1"/>
  <c r="A35" i="38" s="1"/>
  <c r="A36" i="38" s="1"/>
  <c r="A38" i="38" s="1"/>
  <c r="A39" i="38" s="1"/>
  <c r="A40" i="38" s="1"/>
  <c r="A41" i="38" s="1"/>
  <c r="A42" i="38" s="1"/>
  <c r="A43" i="38" s="1"/>
  <c r="A44" i="38" s="1"/>
  <c r="A46" i="38" s="1"/>
  <c r="A47" i="38" s="1"/>
  <c r="A48" i="38" s="1"/>
  <c r="A50" i="38" s="1"/>
  <c r="A51" i="38" s="1"/>
  <c r="A52" i="38" s="1"/>
  <c r="A53" i="38" s="1"/>
  <c r="A54" i="38" s="1"/>
  <c r="A55" i="38" s="1"/>
  <c r="A56" i="38" s="1"/>
  <c r="A57" i="38" s="1"/>
  <c r="A58" i="38" s="1"/>
  <c r="A59" i="38" s="1"/>
  <c r="A60" i="38" s="1"/>
  <c r="A61" i="38" s="1"/>
  <c r="A62" i="38" s="1"/>
  <c r="A64" i="38" s="1"/>
  <c r="A65" i="38" s="1"/>
  <c r="A66" i="38" s="1"/>
  <c r="A67" i="38" s="1"/>
  <c r="A68" i="38" s="1"/>
  <c r="A69" i="38" s="1"/>
  <c r="A70" i="38" s="1"/>
  <c r="A71" i="38" s="1"/>
  <c r="A72" i="38" s="1"/>
  <c r="A73" i="38" s="1"/>
  <c r="A74" i="38" s="1"/>
  <c r="C31" i="36"/>
  <c r="H31" i="36"/>
  <c r="H43" i="36"/>
  <c r="G43" i="36"/>
  <c r="F43" i="36"/>
  <c r="E43" i="36"/>
  <c r="C43" i="36"/>
  <c r="I19" i="36"/>
  <c r="I17" i="36"/>
  <c r="I16" i="36"/>
  <c r="D31" i="36"/>
  <c r="D43" i="36"/>
  <c r="E31" i="36"/>
  <c r="F31" i="36"/>
  <c r="G31" i="36"/>
  <c r="H30" i="36"/>
  <c r="H42" i="36"/>
  <c r="G30" i="36"/>
  <c r="G42" i="36"/>
  <c r="C30" i="36"/>
  <c r="C42" i="36"/>
  <c r="G8" i="36"/>
  <c r="F7" i="36"/>
  <c r="F30" i="36"/>
  <c r="F42" i="36"/>
  <c r="H12" i="36"/>
  <c r="G12" i="36"/>
  <c r="F12" i="36"/>
  <c r="E12" i="36"/>
  <c r="D12" i="36"/>
  <c r="H11" i="36"/>
  <c r="G11" i="36"/>
  <c r="F11" i="36"/>
  <c r="E11" i="36"/>
  <c r="D11" i="36"/>
  <c r="C12" i="36"/>
  <c r="C11" i="36"/>
  <c r="E7" i="36"/>
  <c r="E8" i="36"/>
  <c r="D7" i="36"/>
  <c r="D8" i="36"/>
  <c r="B13" i="36"/>
  <c r="B18" i="36"/>
  <c r="C13" i="36"/>
  <c r="F13" i="36"/>
  <c r="F16" i="36"/>
  <c r="E13" i="36"/>
  <c r="E18" i="36"/>
  <c r="H13" i="36"/>
  <c r="H17" i="36"/>
  <c r="C16" i="36"/>
  <c r="E16" i="36"/>
  <c r="E64" i="36"/>
  <c r="E17" i="36"/>
  <c r="B17" i="36"/>
  <c r="E30" i="36"/>
  <c r="E42" i="36"/>
  <c r="B16" i="36"/>
  <c r="D13" i="36"/>
  <c r="D18" i="36"/>
  <c r="G13" i="36"/>
  <c r="F8" i="36"/>
  <c r="D30" i="36"/>
  <c r="D42" i="36"/>
  <c r="F18" i="36"/>
  <c r="H18" i="36"/>
  <c r="F17" i="36"/>
  <c r="H16" i="36"/>
  <c r="H64" i="36"/>
  <c r="F34" i="36"/>
  <c r="F46" i="36"/>
  <c r="D26" i="36"/>
  <c r="D27" i="36"/>
  <c r="C33" i="36"/>
  <c r="C45" i="36"/>
  <c r="G18" i="36"/>
  <c r="G16" i="36"/>
  <c r="G17" i="36"/>
  <c r="C17" i="36"/>
  <c r="D17" i="36"/>
  <c r="D16" i="36"/>
  <c r="H34" i="36"/>
  <c r="H46" i="36"/>
  <c r="C64" i="36"/>
  <c r="B19" i="36"/>
  <c r="F19" i="36"/>
  <c r="F64" i="36"/>
  <c r="E34" i="36"/>
  <c r="E46" i="36"/>
  <c r="E19" i="36"/>
  <c r="H19" i="36"/>
  <c r="C18" i="36"/>
  <c r="H33" i="36"/>
  <c r="F33" i="36"/>
  <c r="D33" i="36"/>
  <c r="G33" i="36"/>
  <c r="E33" i="36"/>
  <c r="C32" i="36"/>
  <c r="C65" i="36"/>
  <c r="C66" i="36"/>
  <c r="C67" i="36"/>
  <c r="G44" i="36"/>
  <c r="E44" i="36"/>
  <c r="C44" i="36"/>
  <c r="H44" i="36"/>
  <c r="F44" i="36"/>
  <c r="D44" i="36"/>
  <c r="E21" i="36"/>
  <c r="E22" i="36"/>
  <c r="E32" i="36"/>
  <c r="H21" i="36"/>
  <c r="H22" i="36"/>
  <c r="D32" i="36"/>
  <c r="D34" i="36"/>
  <c r="G34" i="36"/>
  <c r="G46" i="36"/>
  <c r="G64" i="36"/>
  <c r="G19" i="36"/>
  <c r="F21" i="36"/>
  <c r="F22" i="36"/>
  <c r="G32" i="36"/>
  <c r="H32" i="36"/>
  <c r="F32" i="36"/>
  <c r="F35" i="36"/>
  <c r="F36" i="36"/>
  <c r="F37" i="36"/>
  <c r="G21" i="36"/>
  <c r="G22" i="36"/>
  <c r="D65" i="36"/>
  <c r="F65" i="36"/>
  <c r="F66" i="36"/>
  <c r="F67" i="36"/>
  <c r="G65" i="36"/>
  <c r="G66" i="36"/>
  <c r="G67" i="36"/>
  <c r="G45" i="36"/>
  <c r="E45" i="36"/>
  <c r="H45" i="36"/>
  <c r="H47" i="36"/>
  <c r="H48" i="36"/>
  <c r="H49" i="36"/>
  <c r="F45" i="36"/>
  <c r="F47" i="36"/>
  <c r="F48" i="36"/>
  <c r="F49" i="36"/>
  <c r="D45" i="36"/>
  <c r="D35" i="36"/>
  <c r="D36" i="36"/>
  <c r="D37" i="36"/>
  <c r="D46" i="36"/>
  <c r="E47" i="36"/>
  <c r="E48" i="36"/>
  <c r="E49" i="36"/>
  <c r="G47" i="36"/>
  <c r="G48" i="36"/>
  <c r="G49" i="36"/>
  <c r="C34" i="36"/>
  <c r="E35" i="36"/>
  <c r="E36" i="36"/>
  <c r="E37" i="36"/>
  <c r="E65" i="36"/>
  <c r="E66" i="36"/>
  <c r="E67" i="36"/>
  <c r="C19" i="36"/>
  <c r="C21" i="36"/>
  <c r="C22" i="36"/>
  <c r="H65" i="36"/>
  <c r="H66" i="36"/>
  <c r="H67" i="36"/>
  <c r="H35" i="36"/>
  <c r="H36" i="36"/>
  <c r="H37" i="36"/>
  <c r="D64" i="36"/>
  <c r="D19" i="36"/>
  <c r="G35" i="36"/>
  <c r="G36" i="36"/>
  <c r="G37" i="36"/>
  <c r="D66" i="36"/>
  <c r="D67" i="36"/>
  <c r="D21" i="36"/>
  <c r="D22" i="36"/>
  <c r="D47" i="36"/>
  <c r="D48" i="36"/>
  <c r="D49" i="36"/>
  <c r="C35" i="36"/>
  <c r="C36" i="36"/>
  <c r="C37" i="36"/>
  <c r="C46" i="36"/>
  <c r="C47" i="36"/>
  <c r="C48" i="36"/>
  <c r="C49"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Compton</author>
    <author>jwills</author>
  </authors>
  <commentList>
    <comment ref="D26" authorId="0" shapeId="0" xr:uid="{00000000-0006-0000-0000-000001000000}">
      <text>
        <r>
          <rPr>
            <b/>
            <sz val="8"/>
            <color indexed="81"/>
            <rFont val="Tahoma"/>
            <family val="2"/>
          </rPr>
          <t>Linda Compton:</t>
        </r>
        <r>
          <rPr>
            <sz val="8"/>
            <color indexed="81"/>
            <rFont val="Tahoma"/>
            <family val="2"/>
          </rPr>
          <t xml:space="preserve">
85% med claims, 15% Rx claims</t>
        </r>
      </text>
    </comment>
    <comment ref="D43" authorId="1" shapeId="0" xr:uid="{00000000-0006-0000-0000-000002000000}">
      <text>
        <r>
          <rPr>
            <b/>
            <sz val="8"/>
            <color indexed="81"/>
            <rFont val="Tahoma"/>
            <family val="2"/>
          </rPr>
          <t>jwills:</t>
        </r>
        <r>
          <rPr>
            <sz val="8"/>
            <color indexed="81"/>
            <rFont val="Tahoma"/>
            <family val="2"/>
          </rPr>
          <t xml:space="preserve">
No repricing data</t>
        </r>
      </text>
    </comment>
    <comment ref="G53" authorId="1" shapeId="0" xr:uid="{00000000-0006-0000-0000-000003000000}">
      <text>
        <r>
          <rPr>
            <b/>
            <sz val="8"/>
            <color indexed="81"/>
            <rFont val="Tahoma"/>
            <family val="2"/>
          </rPr>
          <t>jwills:</t>
        </r>
        <r>
          <rPr>
            <sz val="8"/>
            <color indexed="81"/>
            <rFont val="Tahoma"/>
            <family val="2"/>
          </rPr>
          <t xml:space="preserve">
market average for uhc</t>
        </r>
      </text>
    </comment>
    <comment ref="H53" authorId="1" shapeId="0" xr:uid="{00000000-0006-0000-0000-000004000000}">
      <text>
        <r>
          <rPr>
            <b/>
            <sz val="8"/>
            <color indexed="81"/>
            <rFont val="Tahoma"/>
            <family val="2"/>
          </rPr>
          <t>jwills:</t>
        </r>
        <r>
          <rPr>
            <sz val="8"/>
            <color indexed="81"/>
            <rFont val="Tahoma"/>
            <family val="2"/>
          </rPr>
          <t xml:space="preserve">
this is current</t>
        </r>
      </text>
    </comment>
  </commentList>
</comments>
</file>

<file path=xl/sharedStrings.xml><?xml version="1.0" encoding="utf-8"?>
<sst xmlns="http://schemas.openxmlformats.org/spreadsheetml/2006/main" count="317" uniqueCount="201">
  <si>
    <t>HealthSmart</t>
  </si>
  <si>
    <t>Employee Only</t>
  </si>
  <si>
    <t>UHC</t>
  </si>
  <si>
    <t>Employee + Family</t>
  </si>
  <si>
    <t>Financial Summary -- Medical/Rx Expected Claims Liability</t>
  </si>
  <si>
    <t>For Illustration Purposed Only</t>
  </si>
  <si>
    <t>MEDICAL -- EXPECTED CLAIMS</t>
  </si>
  <si>
    <t>Carrier</t>
  </si>
  <si>
    <t>Network</t>
  </si>
  <si>
    <t>Accel</t>
  </si>
  <si>
    <t>Funding</t>
  </si>
  <si>
    <t>Self Funded</t>
  </si>
  <si>
    <t>ELIGIBILITY</t>
  </si>
  <si>
    <t>Total Eligibility</t>
  </si>
  <si>
    <t>EXPECTED EXPENSES</t>
  </si>
  <si>
    <t>Administration</t>
  </si>
  <si>
    <t>Stop Loss Fees</t>
  </si>
  <si>
    <t>Total Expected Expenses</t>
  </si>
  <si>
    <t>Above Current - $</t>
  </si>
  <si>
    <t>Above Current - %</t>
  </si>
  <si>
    <t>For Illustrative Purposes Only - Blended Self-Reported Discounts</t>
  </si>
  <si>
    <t>Medical Paid Claims Only (City Portion)</t>
  </si>
  <si>
    <t>Allowable Medical Claims for Payment (City Portion)</t>
  </si>
  <si>
    <t>Discounts</t>
  </si>
  <si>
    <t>Projected Medical Paid Claims (Expected)</t>
  </si>
  <si>
    <t>Projected Pharmacy Paid Claims (Expected)</t>
  </si>
  <si>
    <t>Administration and Stoploss</t>
  </si>
  <si>
    <t>Total Projected Expenses (Expected)</t>
  </si>
  <si>
    <t>PEBC (Current)</t>
  </si>
  <si>
    <t>Pooled Risk</t>
  </si>
  <si>
    <t>Variance to Current - $</t>
  </si>
  <si>
    <t>Variance to Current - %</t>
  </si>
  <si>
    <t>Risk Variance Test - Swag</t>
  </si>
  <si>
    <t>Medical &amp; Rx Claims Based on SL Quotes</t>
  </si>
  <si>
    <t>rx</t>
  </si>
  <si>
    <t>med</t>
  </si>
  <si>
    <t>tot</t>
  </si>
  <si>
    <t>Expected Expense Based on Self Reported Discounts</t>
  </si>
  <si>
    <t>Repriced Discounts</t>
  </si>
  <si>
    <t>Expected Expense Based on Repriced Discounts</t>
  </si>
  <si>
    <t>For Illustrative Purposes Only - Blended Repricing Discounts</t>
  </si>
  <si>
    <t>Est CY 2011</t>
  </si>
  <si>
    <t>Response</t>
  </si>
  <si>
    <t>Yes</t>
  </si>
  <si>
    <t>No</t>
  </si>
  <si>
    <t>What languages and TDD services are available?</t>
  </si>
  <si>
    <t>Are communication pieces customized with client logo/information?</t>
  </si>
  <si>
    <t>Delivery</t>
  </si>
  <si>
    <t>Is your billing list bill, self bill, or either option?</t>
  </si>
  <si>
    <t>If self billing, do you require a list of each person on the plan each month?</t>
  </si>
  <si>
    <t>Measurement</t>
  </si>
  <si>
    <t>Providers - 
Urban Areas</t>
  </si>
  <si>
    <t># of Employees / Zip Codes Evaluated</t>
  </si>
  <si>
    <t>Providers</t>
  </si>
  <si>
    <t># of Providers</t>
  </si>
  <si>
    <t># of Locations</t>
  </si>
  <si>
    <t>X Providers within X Miles</t>
  </si>
  <si>
    <t>% of Employee WITH access</t>
  </si>
  <si>
    <t># of Employees WITH access</t>
  </si>
  <si>
    <t>% of Employee WITHOUT access</t>
  </si>
  <si>
    <t># of Employees WITHOUT access</t>
  </si>
  <si>
    <t>Average distance to 2 providers for employees WITH desired access</t>
  </si>
  <si>
    <t>Average distance to 2 providers for employees WITHOUT desired access</t>
  </si>
  <si>
    <t>Plan Design</t>
  </si>
  <si>
    <t>Billing and Claims Payments</t>
  </si>
  <si>
    <t>Training</t>
  </si>
  <si>
    <t>Do you have services for Teens and Youth?</t>
  </si>
  <si>
    <t>What information do you require from the client during the implementation process?</t>
  </si>
  <si>
    <t>Do you have a secure means of receiving census data information?</t>
  </si>
  <si>
    <t>What is the process for mental health referrals to the medical plan after EAP visits have been exhausted?</t>
  </si>
  <si>
    <t>Can you provide lunch and learn education for employees with lunch included?</t>
  </si>
  <si>
    <t>Do you provide live 24/7/365 toll-free access?</t>
  </si>
  <si>
    <t>Do you offer Critical Incident Support?</t>
  </si>
  <si>
    <t>If so, how many hours per year?</t>
  </si>
  <si>
    <t>Provide a link to your demo website for the EAP (please include any applicable user name or password)</t>
  </si>
  <si>
    <t>10%-25%</t>
  </si>
  <si>
    <t>List Bill</t>
  </si>
  <si>
    <t>Self Bill</t>
  </si>
  <si>
    <t>Either Option</t>
  </si>
  <si>
    <t>Greater than 10%</t>
  </si>
  <si>
    <t>Less than 10%</t>
  </si>
  <si>
    <t>Greater than 25%</t>
  </si>
  <si>
    <t xml:space="preserve">Are utilization reports available? </t>
  </si>
  <si>
    <t>1-3%</t>
  </si>
  <si>
    <t>3-5%</t>
  </si>
  <si>
    <t>5-10%</t>
  </si>
  <si>
    <t>Please select</t>
  </si>
  <si>
    <t xml:space="preserve">Are onsite employee orientations available? 
If there is an additional cost, please include this on the pricing tab. </t>
  </si>
  <si>
    <t xml:space="preserve">Is onsite manager training available? 
If there is an additional cost, please include this on the pricing tab. </t>
  </si>
  <si>
    <t xml:space="preserve">Do you offer management consultations? 
If there is an additional cost, please include this on the pricing tab. </t>
  </si>
  <si>
    <t xml:space="preserve">Can you do mailings to employees? 
If there is an additional cost, please include this on the pricing tab. </t>
  </si>
  <si>
    <t>What types of Critical Incident Support services are offered/included?</t>
  </si>
  <si>
    <t>Are you able to refer members to providers that are also in the medical mental health network?</t>
  </si>
  <si>
    <t>At what frequency are utilization reports available?</t>
  </si>
  <si>
    <t>Please provide Samples of utilization reports.</t>
  </si>
  <si>
    <t>What types of employee communication pieces are available?</t>
  </si>
  <si>
    <t>Please provide Samples of employee communication pieces.</t>
  </si>
  <si>
    <t>2 / 10</t>
  </si>
  <si>
    <t>2 / 15</t>
  </si>
  <si>
    <t>Please Select</t>
  </si>
  <si>
    <t>Attached</t>
  </si>
  <si>
    <t>Not Attached</t>
  </si>
  <si>
    <t>EAP QUESTIONNAIRE</t>
  </si>
  <si>
    <t>Training / Critical Illness Support</t>
  </si>
  <si>
    <t>EAP Proposed Pricing</t>
  </si>
  <si>
    <t xml:space="preserve">Enrollment Count </t>
  </si>
  <si>
    <t>Cost PEPM</t>
  </si>
  <si>
    <t xml:space="preserve">Monthly Premiums </t>
  </si>
  <si>
    <t xml:space="preserve">Annual Premiums </t>
  </si>
  <si>
    <t>Adoption Assistance</t>
  </si>
  <si>
    <t>Online Training Sessions</t>
  </si>
  <si>
    <t>Child Care Search Services</t>
  </si>
  <si>
    <t>Smoking Cessation</t>
  </si>
  <si>
    <t>Elder Care Services</t>
  </si>
  <si>
    <t>Stress Management Services</t>
  </si>
  <si>
    <t>Wellness Services</t>
  </si>
  <si>
    <t>Assumptions</t>
  </si>
  <si>
    <t>Rate Guarantee</t>
  </si>
  <si>
    <t>Commissions</t>
  </si>
  <si>
    <t>Providers - 
Suburban  Areas</t>
  </si>
  <si>
    <t>EAP GeoAccess</t>
  </si>
  <si>
    <t>2 / 20</t>
  </si>
  <si>
    <t>What are the acceptable methods of premium payment?</t>
  </si>
  <si>
    <t>Can you create Benefit Summaries for EAP coverage to help communicate the benefit to employees?</t>
  </si>
  <si>
    <t>Service</t>
  </si>
  <si>
    <t>Additional Cost</t>
  </si>
  <si>
    <t>Comments:</t>
  </si>
  <si>
    <t>Critical Incident Services</t>
  </si>
  <si>
    <t>At an additional cost</t>
  </si>
  <si>
    <t xml:space="preserve">EAP orientations </t>
  </si>
  <si>
    <t>Included in Core scope of services</t>
  </si>
  <si>
    <t>Not available under our program</t>
  </si>
  <si>
    <t>Health Fair attendance</t>
  </si>
  <si>
    <t>Adoption Services/Assistance</t>
  </si>
  <si>
    <t>Onsite Training Sessions</t>
  </si>
  <si>
    <t>Integrated ID Recovery</t>
  </si>
  <si>
    <t>Communications Materials</t>
  </si>
  <si>
    <t>Child Care Consultation &amp; Referral</t>
  </si>
  <si>
    <t>Elder Care Consultation &amp; Referral</t>
  </si>
  <si>
    <t>Educational Assistance</t>
  </si>
  <si>
    <t>Daily Living Assistance</t>
  </si>
  <si>
    <r>
      <t xml:space="preserve">Other: </t>
    </r>
    <r>
      <rPr>
        <i/>
        <sz val="9"/>
        <color theme="0"/>
        <rFont val="Century Gothic"/>
        <family val="2"/>
      </rPr>
      <t>Identify any other pertinent information you feel the client should consider in reviewing your quote.</t>
    </r>
  </si>
  <si>
    <r>
      <t>[</t>
    </r>
    <r>
      <rPr>
        <i/>
        <sz val="9"/>
        <color indexed="8"/>
        <rFont val="Century Gothic"/>
        <family val="2"/>
      </rPr>
      <t>Enter fee here]</t>
    </r>
  </si>
  <si>
    <t>Describe any Performance Guarantees you are willing to put in place.</t>
  </si>
  <si>
    <t>Describe your implementation process and timing.</t>
  </si>
  <si>
    <t>Can you provide the renewal information at least 120 days out from the policy year anniversary?</t>
  </si>
  <si>
    <t>Can you receive eligibility data from a third party? If so, is there an associated fee?</t>
  </si>
  <si>
    <t>What online tools are available for the broker, employer, and member?</t>
  </si>
  <si>
    <t xml:space="preserve">Please outline the notification process when a provider is no longer participating in your network. </t>
  </si>
  <si>
    <t>VENDOR NAME HERE</t>
  </si>
  <si>
    <t>Which member of your team will be involved in the implementation prior to the effective date and how long have they been with your company?</t>
  </si>
  <si>
    <t>Which member of your team will be assigned as the day to day account service rep and how many other accounts does this individual have responsibility for?</t>
  </si>
  <si>
    <t>Provide a bio/resume for the day to day account service rep.</t>
  </si>
  <si>
    <t>What is your average utilization for Texas customers utilizing their EAP benefits? Please just like the % - no additional commentary</t>
  </si>
  <si>
    <t>What percentage of your clients are referred to resources outside your services? Please just like the % - no additional commentary</t>
  </si>
  <si>
    <t>Monthly</t>
  </si>
  <si>
    <t>Quarterly</t>
  </si>
  <si>
    <t>Annually</t>
  </si>
  <si>
    <t>What is the termination provision in your contract and how much notice would you require for policyholder termination?</t>
  </si>
  <si>
    <t>What is your process for credentialing new clinicians?</t>
  </si>
  <si>
    <t>What is your process for monitoring the ongoing performance of the clinician?</t>
  </si>
  <si>
    <t>Implementation and Account Management</t>
  </si>
  <si>
    <t>Utilization and Network Management</t>
  </si>
  <si>
    <t>How will eligibility be handled and how does HR notify you of adds and terms?</t>
  </si>
  <si>
    <t>Plan Design, Renewal and Term Rights</t>
  </si>
  <si>
    <t>Communications and Ongoing Education</t>
  </si>
  <si>
    <t>If Yes, please attach a sample Benefit Summary</t>
  </si>
  <si>
    <t xml:space="preserve">Billing </t>
  </si>
  <si>
    <t>How quickly can you get an individual onsite for Critical Incidents?</t>
  </si>
  <si>
    <t>How has your EAP adapted during the COVID-19 pandemic?</t>
  </si>
  <si>
    <t>How do you see the future of EAPs evolving and how is your company working to address the growing mental health needs of the population?</t>
  </si>
  <si>
    <t xml:space="preserve">Provide a listing of EAP courses that the client can use their training hours for. </t>
  </si>
  <si>
    <t>Specialized Populations</t>
  </si>
  <si>
    <t>Do you have a dedicated team to support the needs of first responders and their families?</t>
  </si>
  <si>
    <t xml:space="preserve">If Yes, explain </t>
  </si>
  <si>
    <t>How do you review, find and recommend clinicians that are trained to treat the unique needs of a first responder?</t>
  </si>
  <si>
    <t>Is there a dedicated hotline just for first responders and their families?</t>
  </si>
  <si>
    <t>How do you assist the client in rolling out the EAP services to first responders?</t>
  </si>
  <si>
    <t>Do you offer any specialized training for first responders?</t>
  </si>
  <si>
    <t>How do you define a first responder?</t>
  </si>
  <si>
    <t>How do you define trauma informed care?</t>
  </si>
  <si>
    <t>How do you interact with a departments peer team?</t>
  </si>
  <si>
    <t>How do you interact with a departments additional resources (ie: Chaplain or Medical Director)?</t>
  </si>
  <si>
    <t># of Years</t>
  </si>
  <si>
    <t>Implementation Fee (if applicable)</t>
  </si>
  <si>
    <t>Renewal Fee (if applicable)</t>
  </si>
  <si>
    <r>
      <t xml:space="preserve">EAP vendors are required to respond to all requests for information contained in this questionnaire. This questionnaire will be scored; therefore, it is necessary that you provide </t>
    </r>
    <r>
      <rPr>
        <b/>
        <u/>
        <sz val="11"/>
        <color theme="0"/>
        <rFont val="Segoe UI"/>
        <family val="2"/>
      </rPr>
      <t xml:space="preserve">concise </t>
    </r>
    <r>
      <rPr>
        <b/>
        <sz val="11"/>
        <color theme="0"/>
        <rFont val="Segoe UI"/>
        <family val="2"/>
      </rPr>
      <t>answers. Your responses to the questions should be based on your current proven capabilities. Should there be instances where certain questions are not applicable to your organization or its operations, please indicate this. If you are selected to administer the Client's EAP, your responses to the questionnaire will be considered part of your contractual responsibilities. You are also requested to return the indicated exhibits as part of your proposal.</t>
    </r>
  </si>
  <si>
    <t>How many clinicians are you contracted within the Client's Primary County?</t>
  </si>
  <si>
    <t>Does your program include the following Core Services as part of the PEPM Fee or is there additional cost?  
Please choose from the dropdown list or provide comments as appropriate</t>
  </si>
  <si>
    <t>First Responder Program</t>
  </si>
  <si>
    <t xml:space="preserve">Supervisory trainings </t>
  </si>
  <si>
    <t>Home Mailings Annually</t>
  </si>
  <si>
    <t>Annual Consultation with Client</t>
  </si>
  <si>
    <t>Providers - 
Rural  Areas</t>
  </si>
  <si>
    <t>Describe  how your program works for COBRA participants. Are costs direct billed?</t>
  </si>
  <si>
    <t>Plan Year Effective Date</t>
  </si>
  <si>
    <t>Current EAP Fee - $1.44</t>
  </si>
  <si>
    <t xml:space="preserve">Standard </t>
  </si>
  <si>
    <t xml:space="preserve">How many training hours are offered in your proposal? 
The County currently has 6. </t>
  </si>
  <si>
    <t xml:space="preserve">The County will be changing their effective dates for coverage from 10/01 to 01/01 starting 1/1/2025. Current carriers will be extending plans to 1/1/2025.  Please indicate any concerns regarding this change. </t>
  </si>
  <si>
    <t>Please confirm that implementation team for the County can be assigned and in place on or before 7/1/2024.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</si>
</sst>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0%;[Red]\(0.0%\)"/>
    <numFmt numFmtId="167" formatCode="0.00_)"/>
    <numFmt numFmtId="168" formatCode="&quot;$&quot;#,##0.00"/>
  </numFmts>
  <fonts count="107" x14ac:knownFonts="1">
    <font>
      <sz val="11"/>
      <color theme="1"/>
      <name val="Tahoma"/>
      <family val="2"/>
    </font>
    <font>
      <sz val="10"/>
      <color theme="1"/>
      <name val="Segoe UI"/>
      <family val="2"/>
    </font>
    <font>
      <sz val="11"/>
      <color theme="1"/>
      <name val="Tahoma"/>
      <family val="2"/>
      <scheme val="minor"/>
    </font>
    <font>
      <sz val="11"/>
      <color theme="1"/>
      <name val="Tahoma"/>
      <family val="2"/>
      <scheme val="minor"/>
    </font>
    <font>
      <sz val="11"/>
      <color theme="1"/>
      <name val="Tahoma"/>
      <family val="2"/>
      <scheme val="minor"/>
    </font>
    <font>
      <sz val="11"/>
      <color indexed="8"/>
      <name val="Tahoma"/>
      <family val="2"/>
    </font>
    <font>
      <b/>
      <sz val="15"/>
      <color indexed="56"/>
      <name val="Tahoma"/>
      <family val="2"/>
    </font>
    <font>
      <b/>
      <sz val="13"/>
      <color indexed="56"/>
      <name val="Tahoma"/>
      <family val="2"/>
    </font>
    <font>
      <b/>
      <sz val="11"/>
      <color indexed="56"/>
      <name val="Tahoma"/>
      <family val="2"/>
    </font>
    <font>
      <sz val="11"/>
      <color indexed="17"/>
      <name val="Tahoma"/>
      <family val="2"/>
    </font>
    <font>
      <sz val="11"/>
      <color indexed="20"/>
      <name val="Tahoma"/>
      <family val="2"/>
    </font>
    <font>
      <sz val="11"/>
      <color indexed="60"/>
      <name val="Tahoma"/>
      <family val="2"/>
    </font>
    <font>
      <sz val="11"/>
      <color indexed="62"/>
      <name val="Tahoma"/>
      <family val="2"/>
    </font>
    <font>
      <b/>
      <sz val="11"/>
      <color indexed="63"/>
      <name val="Tahoma"/>
      <family val="2"/>
    </font>
    <font>
      <b/>
      <sz val="11"/>
      <color indexed="52"/>
      <name val="Tahoma"/>
      <family val="2"/>
    </font>
    <font>
      <sz val="11"/>
      <color indexed="52"/>
      <name val="Tahoma"/>
      <family val="2"/>
    </font>
    <font>
      <b/>
      <sz val="11"/>
      <color indexed="9"/>
      <name val="Tahoma"/>
      <family val="2"/>
    </font>
    <font>
      <sz val="11"/>
      <color indexed="10"/>
      <name val="Tahoma"/>
      <family val="2"/>
    </font>
    <font>
      <i/>
      <sz val="11"/>
      <color indexed="23"/>
      <name val="Tahoma"/>
      <family val="2"/>
    </font>
    <font>
      <b/>
      <sz val="11"/>
      <color indexed="8"/>
      <name val="Tahoma"/>
      <family val="2"/>
    </font>
    <font>
      <sz val="11"/>
      <color indexed="9"/>
      <name val="Tahoma"/>
      <family val="2"/>
    </font>
    <font>
      <sz val="10"/>
      <name val="Arial"/>
      <family val="2"/>
    </font>
    <font>
      <b/>
      <sz val="8"/>
      <name val="Tahoma"/>
      <family val="2"/>
    </font>
    <font>
      <sz val="8"/>
      <name val="Tahoma"/>
      <family val="2"/>
    </font>
    <font>
      <b/>
      <sz val="11"/>
      <color indexed="8"/>
      <name val="Tahoma"/>
      <family val="2"/>
    </font>
    <font>
      <sz val="11"/>
      <color indexed="8"/>
      <name val="Tahoma"/>
      <family val="2"/>
    </font>
    <font>
      <b/>
      <sz val="10"/>
      <name val="Tahoma"/>
      <family val="2"/>
    </font>
    <font>
      <sz val="10"/>
      <name val="Tahoma"/>
      <family val="2"/>
    </font>
    <font>
      <sz val="9"/>
      <color indexed="12"/>
      <name val="Helvetica"/>
      <family val="2"/>
    </font>
    <font>
      <sz val="9"/>
      <color indexed="12"/>
      <name val="Helvetica"/>
      <family val="2"/>
    </font>
    <font>
      <b/>
      <sz val="15"/>
      <color indexed="56"/>
      <name val="Tahoma"/>
      <family val="2"/>
    </font>
    <font>
      <b/>
      <sz val="13"/>
      <color indexed="56"/>
      <name val="Tahoma"/>
      <family val="2"/>
    </font>
    <font>
      <b/>
      <sz val="11"/>
      <color indexed="56"/>
      <name val="Tahoma"/>
      <family val="2"/>
    </font>
    <font>
      <sz val="11"/>
      <color indexed="8"/>
      <name val="Calibri"/>
      <family val="2"/>
    </font>
    <font>
      <sz val="11"/>
      <color indexed="9"/>
      <name val="Tahoma"/>
      <family val="2"/>
    </font>
    <font>
      <sz val="11"/>
      <color indexed="20"/>
      <name val="Tahoma"/>
      <family val="2"/>
    </font>
    <font>
      <b/>
      <sz val="11"/>
      <color indexed="52"/>
      <name val="Tahoma"/>
      <family val="2"/>
    </font>
    <font>
      <b/>
      <sz val="11"/>
      <color indexed="9"/>
      <name val="Tahoma"/>
      <family val="2"/>
    </font>
    <font>
      <i/>
      <sz val="11"/>
      <color indexed="23"/>
      <name val="Tahoma"/>
      <family val="2"/>
    </font>
    <font>
      <sz val="11"/>
      <color indexed="17"/>
      <name val="Tahoma"/>
      <family val="2"/>
    </font>
    <font>
      <sz val="11"/>
      <color indexed="62"/>
      <name val="Tahoma"/>
      <family val="2"/>
    </font>
    <font>
      <sz val="11"/>
      <color indexed="52"/>
      <name val="Tahoma"/>
      <family val="2"/>
    </font>
    <font>
      <sz val="11"/>
      <color indexed="60"/>
      <name val="Tahoma"/>
      <family val="2"/>
    </font>
    <font>
      <b/>
      <sz val="11"/>
      <color indexed="63"/>
      <name val="Tahoma"/>
      <family val="2"/>
    </font>
    <font>
      <sz val="11"/>
      <color indexed="10"/>
      <name val="Tahoma"/>
      <family val="2"/>
    </font>
    <font>
      <sz val="9"/>
      <color indexed="12"/>
      <name val="Helv"/>
    </font>
    <font>
      <sz val="11"/>
      <color theme="1"/>
      <name val="Tahoma"/>
      <family val="2"/>
    </font>
    <font>
      <sz val="11"/>
      <color theme="1"/>
      <name val="Tahoma"/>
      <family val="2"/>
      <scheme val="minor"/>
    </font>
    <font>
      <b/>
      <sz val="12"/>
      <name val="Tahoma"/>
      <family val="2"/>
    </font>
    <font>
      <i/>
      <sz val="8"/>
      <name val="Tahoma"/>
      <family val="2"/>
    </font>
    <font>
      <b/>
      <sz val="9"/>
      <color indexed="9"/>
      <name val="Tahoma"/>
      <family val="2"/>
    </font>
    <font>
      <sz val="9"/>
      <color indexed="9"/>
      <name val="Tahoma"/>
      <family val="2"/>
    </font>
    <font>
      <sz val="9"/>
      <name val="Tahoma"/>
      <family val="2"/>
    </font>
    <font>
      <b/>
      <i/>
      <sz val="9"/>
      <color indexed="9"/>
      <name val="Tahoma"/>
      <family val="2"/>
    </font>
    <font>
      <i/>
      <sz val="9"/>
      <color indexed="9"/>
      <name val="Tahoma"/>
      <family val="2"/>
    </font>
    <font>
      <i/>
      <sz val="9"/>
      <name val="Tahoma"/>
      <family val="2"/>
    </font>
    <font>
      <b/>
      <i/>
      <sz val="8"/>
      <name val="Tahoma"/>
      <family val="2"/>
    </font>
    <font>
      <b/>
      <sz val="8"/>
      <color indexed="81"/>
      <name val="Tahoma"/>
      <family val="2"/>
    </font>
    <font>
      <sz val="8"/>
      <color indexed="81"/>
      <name val="Tahoma"/>
      <family val="2"/>
    </font>
    <font>
      <sz val="10"/>
      <color indexed="8"/>
      <name val="Arial"/>
      <family val="2"/>
    </font>
    <font>
      <sz val="8"/>
      <name val="Arial"/>
      <family val="2"/>
    </font>
    <font>
      <sz val="10"/>
      <name val="MS Sans Serif"/>
      <family val="2"/>
    </font>
    <font>
      <sz val="11"/>
      <name val="Book Antiqua"/>
      <family val="1"/>
    </font>
    <font>
      <b/>
      <sz val="12"/>
      <name val="Arial"/>
      <family val="2"/>
    </font>
    <font>
      <b/>
      <sz val="14"/>
      <color indexed="12"/>
      <name val="Helv"/>
    </font>
    <font>
      <sz val="7"/>
      <name val="Small Fonts"/>
      <family val="2"/>
    </font>
    <font>
      <b/>
      <i/>
      <sz val="16"/>
      <name val="Helv"/>
    </font>
    <font>
      <sz val="11"/>
      <color theme="1"/>
      <name val="Calibri"/>
      <family val="2"/>
    </font>
    <font>
      <sz val="10"/>
      <name val="Arial"/>
      <family val="2"/>
    </font>
    <font>
      <sz val="8"/>
      <color indexed="62"/>
      <name val="Arial"/>
      <family val="2"/>
    </font>
    <font>
      <b/>
      <sz val="10"/>
      <color theme="0"/>
      <name val="Segoe UI"/>
      <family val="2"/>
    </font>
    <font>
      <sz val="10"/>
      <color theme="0"/>
      <name val="Segoe UI"/>
      <family val="2"/>
    </font>
    <font>
      <b/>
      <sz val="10"/>
      <color indexed="8"/>
      <name val="Segoe UI"/>
      <family val="2"/>
    </font>
    <font>
      <sz val="10"/>
      <color indexed="62"/>
      <name val="Segoe UI"/>
      <family val="2"/>
    </font>
    <font>
      <sz val="10"/>
      <color indexed="8"/>
      <name val="Segoe UI"/>
      <family val="2"/>
    </font>
    <font>
      <sz val="10"/>
      <name val="Segoe UI"/>
      <family val="2"/>
    </font>
    <font>
      <sz val="10"/>
      <color theme="6" tint="-0.499984740745262"/>
      <name val="Segoe UI"/>
      <family val="2"/>
    </font>
    <font>
      <sz val="11"/>
      <color indexed="62"/>
      <name val="Segoe UI"/>
      <family val="2"/>
    </font>
    <font>
      <sz val="11"/>
      <color theme="0"/>
      <name val="Segoe UI"/>
      <family val="2"/>
    </font>
    <font>
      <sz val="11"/>
      <name val="Segoe UI"/>
      <family val="2"/>
    </font>
    <font>
      <b/>
      <sz val="11"/>
      <color theme="0"/>
      <name val="Segoe UI"/>
      <family val="2"/>
    </font>
    <font>
      <b/>
      <u/>
      <sz val="11"/>
      <color theme="0"/>
      <name val="Segoe UI"/>
      <family val="2"/>
    </font>
    <font>
      <sz val="11"/>
      <color indexed="8"/>
      <name val="Segoe UI"/>
      <family val="2"/>
    </font>
    <font>
      <sz val="11"/>
      <name val="Tahoma"/>
      <family val="2"/>
    </font>
    <font>
      <sz val="11"/>
      <color theme="0"/>
      <name val="Tahoma"/>
      <family val="2"/>
    </font>
    <font>
      <b/>
      <sz val="12"/>
      <color indexed="63"/>
      <name val="Arial"/>
      <family val="2"/>
    </font>
    <font>
      <b/>
      <sz val="10"/>
      <name val="Arial"/>
      <family val="2"/>
    </font>
    <font>
      <sz val="9"/>
      <name val="Arial"/>
      <family val="2"/>
    </font>
    <font>
      <b/>
      <sz val="9"/>
      <name val="Arial"/>
      <family val="2"/>
    </font>
    <font>
      <b/>
      <sz val="9"/>
      <color theme="0"/>
      <name val="Century Gothic"/>
      <family val="2"/>
    </font>
    <font>
      <sz val="9"/>
      <name val="Century Gothic"/>
      <family val="2"/>
    </font>
    <font>
      <sz val="11"/>
      <color theme="1"/>
      <name val="Century Gothic"/>
      <family val="2"/>
    </font>
    <font>
      <sz val="9"/>
      <color theme="1"/>
      <name val="Century Gothic"/>
      <family val="2"/>
    </font>
    <font>
      <sz val="9"/>
      <color indexed="8"/>
      <name val="Century Gothic"/>
      <family val="2"/>
    </font>
    <font>
      <b/>
      <sz val="9"/>
      <name val="Century Gothic"/>
      <family val="2"/>
    </font>
    <font>
      <sz val="10"/>
      <name val="Century Gothic"/>
      <family val="2"/>
    </font>
    <font>
      <i/>
      <sz val="9"/>
      <color theme="0"/>
      <name val="Century Gothic"/>
      <family val="2"/>
    </font>
    <font>
      <sz val="10"/>
      <color indexed="8"/>
      <name val="Century Gothic"/>
      <family val="2"/>
    </font>
    <font>
      <i/>
      <sz val="9"/>
      <color indexed="8"/>
      <name val="Century Gothic"/>
      <family val="2"/>
    </font>
    <font>
      <b/>
      <sz val="10"/>
      <color theme="1"/>
      <name val="Segoe UI"/>
      <family val="2"/>
    </font>
    <font>
      <b/>
      <u/>
      <sz val="14"/>
      <color indexed="8"/>
      <name val="Segoe UI"/>
      <family val="2"/>
    </font>
    <font>
      <b/>
      <u/>
      <sz val="20"/>
      <color theme="0"/>
      <name val="Segoe UI"/>
      <family val="2"/>
    </font>
    <font>
      <b/>
      <sz val="18"/>
      <color theme="0"/>
      <name val="Segoe UI"/>
      <family val="2"/>
    </font>
    <font>
      <b/>
      <sz val="11"/>
      <name val="Segoe UI"/>
      <family val="2"/>
    </font>
    <font>
      <b/>
      <sz val="10"/>
      <name val="Segoe UI"/>
      <family val="2"/>
    </font>
    <font>
      <b/>
      <sz val="12"/>
      <name val="Segoe UI"/>
      <family val="2"/>
    </font>
    <font>
      <b/>
      <sz val="12"/>
      <name val="Calibri"/>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8"/>
        <bgColor indexed="64"/>
      </patternFill>
    </fill>
    <fill>
      <patternFill patternType="solid">
        <fgColor indexed="8"/>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ABAB"/>
        <bgColor indexed="64"/>
      </patternFill>
    </fill>
    <fill>
      <patternFill patternType="solid">
        <fgColor theme="2" tint="-0.249977111117893"/>
        <bgColor indexed="64"/>
      </patternFill>
    </fill>
    <fill>
      <patternFill patternType="solid">
        <fgColor indexed="26"/>
        <bgColor indexed="64"/>
      </patternFill>
    </fill>
    <fill>
      <patternFill patternType="solid">
        <fgColor theme="0" tint="-0.14999847407452621"/>
        <bgColor indexed="64"/>
      </patternFill>
    </fill>
    <fill>
      <patternFill patternType="solid">
        <fgColor rgb="FF622650"/>
        <bgColor indexed="64"/>
      </patternFill>
    </fill>
    <fill>
      <patternFill patternType="solid">
        <fgColor indexed="62"/>
        <bgColor indexed="64"/>
      </patternFill>
    </fill>
    <fill>
      <patternFill patternType="solid">
        <fgColor theme="4"/>
        <bgColor indexed="64"/>
      </patternFill>
    </fill>
    <fill>
      <patternFill patternType="solid">
        <fgColor theme="8"/>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double">
        <color indexed="8"/>
      </top>
      <bottom style="double">
        <color indexed="8"/>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575">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35" fillId="3" borderId="0" applyNumberFormat="0" applyBorder="0" applyAlignment="0" applyProtection="0"/>
    <xf numFmtId="0" fontId="28"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45" fillId="0" borderId="0" applyNumberFormat="0" applyFill="0" applyBorder="0" applyAlignment="0" applyProtection="0">
      <alignment horizontal="right"/>
    </xf>
    <xf numFmtId="0" fontId="45"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36" fillId="20" borderId="1" applyNumberFormat="0" applyAlignment="0" applyProtection="0"/>
    <xf numFmtId="0" fontId="37" fillId="21" borderId="2" applyNumberFormat="0" applyAlignment="0" applyProtection="0"/>
    <xf numFmtId="43" fontId="25" fillId="0" borderId="0" applyFont="0" applyFill="0" applyBorder="0" applyAlignment="0" applyProtection="0"/>
    <xf numFmtId="43" fontId="2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8" fillId="0" borderId="0" applyNumberFormat="0" applyFill="0" applyBorder="0" applyAlignment="0" applyProtection="0"/>
    <xf numFmtId="0" fontId="39" fillId="4"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40" fillId="7" borderId="1" applyNumberFormat="0" applyAlignment="0" applyProtection="0"/>
    <xf numFmtId="0" fontId="41" fillId="0" borderId="6" applyNumberFormat="0" applyFill="0" applyAlignment="0" applyProtection="0"/>
    <xf numFmtId="0" fontId="42" fillId="22"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1" fillId="0" borderId="0"/>
    <xf numFmtId="0" fontId="46" fillId="0" borderId="0"/>
    <xf numFmtId="0" fontId="2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1" fillId="0" borderId="0"/>
    <xf numFmtId="0" fontId="4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3" fillId="23" borderId="7" applyNumberFormat="0" applyFont="0" applyAlignment="0" applyProtection="0"/>
    <xf numFmtId="0" fontId="43" fillId="20" borderId="8" applyNumberFormat="0" applyAlignment="0" applyProtection="0"/>
    <xf numFmtId="9" fontId="2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4" fillId="0" borderId="9" applyNumberFormat="0" applyFill="0" applyAlignment="0" applyProtection="0"/>
    <xf numFmtId="0" fontId="44" fillId="0" borderId="0" applyNumberFormat="0" applyFill="0" applyBorder="0" applyAlignment="0" applyProtection="0"/>
    <xf numFmtId="44" fontId="5" fillId="0" borderId="0" applyFont="0" applyFill="0" applyBorder="0" applyAlignment="0" applyProtection="0"/>
    <xf numFmtId="0" fontId="47" fillId="0" borderId="0"/>
    <xf numFmtId="0" fontId="21" fillId="0" borderId="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6" fillId="21" borderId="2" applyNumberFormat="0" applyAlignment="0" applyProtection="0"/>
    <xf numFmtId="0" fontId="14" fillId="20" borderId="1" applyNumberFormat="0" applyAlignment="0" applyProtection="0"/>
    <xf numFmtId="0" fontId="10" fillId="3"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8" borderId="0" applyNumberFormat="0" applyBorder="0" applyAlignment="0" applyProtection="0"/>
    <xf numFmtId="0" fontId="20"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0" fillId="14"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21" fillId="0" borderId="0"/>
    <xf numFmtId="0" fontId="5" fillId="4"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18" fillId="0" borderId="0" applyNumberFormat="0" applyFill="0" applyBorder="0" applyAlignment="0" applyProtection="0"/>
    <xf numFmtId="0" fontId="9" fillId="4" borderId="0" applyNumberFormat="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12" fillId="7" borderId="1" applyNumberFormat="0" applyAlignment="0" applyProtection="0"/>
    <xf numFmtId="0" fontId="15" fillId="0" borderId="6" applyNumberFormat="0" applyFill="0" applyAlignment="0" applyProtection="0"/>
    <xf numFmtId="0" fontId="11" fillId="22"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7" fillId="0" borderId="0"/>
    <xf numFmtId="0" fontId="21" fillId="0" borderId="0"/>
    <xf numFmtId="0" fontId="13" fillId="20" borderId="8" applyNumberFormat="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9" fontId="46" fillId="0" borderId="0" applyFont="0" applyFill="0" applyBorder="0" applyAlignment="0" applyProtection="0"/>
    <xf numFmtId="0" fontId="21" fillId="0" borderId="0"/>
    <xf numFmtId="9" fontId="21" fillId="0" borderId="0" applyFont="0" applyFill="0" applyBorder="0" applyAlignment="0" applyProtection="0"/>
    <xf numFmtId="0" fontId="45" fillId="0" borderId="0" applyNumberFormat="0" applyFill="0" applyBorder="0" applyAlignment="0" applyProtection="0">
      <alignment horizontal="right"/>
    </xf>
    <xf numFmtId="44" fontId="5" fillId="0" borderId="0" applyFont="0" applyFill="0" applyBorder="0" applyAlignment="0" applyProtection="0"/>
    <xf numFmtId="0" fontId="4" fillId="0" borderId="0"/>
    <xf numFmtId="0" fontId="3" fillId="0" borderId="0"/>
    <xf numFmtId="0" fontId="28" fillId="0" borderId="0" applyNumberFormat="0" applyFill="0" applyBorder="0" applyAlignment="0" applyProtection="0">
      <alignment horizontal="right"/>
    </xf>
    <xf numFmtId="0" fontId="3" fillId="0" borderId="0"/>
    <xf numFmtId="0" fontId="3" fillId="0" borderId="0"/>
    <xf numFmtId="0" fontId="28" fillId="0" borderId="0" applyNumberFormat="0" applyFill="0" applyBorder="0" applyAlignment="0" applyProtection="0">
      <alignment horizontal="right"/>
    </xf>
    <xf numFmtId="0" fontId="21" fillId="0" borderId="0"/>
    <xf numFmtId="44" fontId="5" fillId="0" borderId="0" applyFont="0" applyFill="0" applyBorder="0" applyAlignment="0" applyProtection="0"/>
    <xf numFmtId="0" fontId="3" fillId="0" borderId="0"/>
    <xf numFmtId="0" fontId="59" fillId="0" borderId="0">
      <alignment vertical="top"/>
    </xf>
    <xf numFmtId="0" fontId="5"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37" fontId="62" fillId="0" borderId="0" applyFont="0" applyFill="0" applyBorder="0" applyProtection="0">
      <alignment horizontal="center"/>
    </xf>
    <xf numFmtId="43" fontId="33"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6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3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1" fillId="0" borderId="0" applyFont="0" applyFill="0" applyBorder="0" applyAlignment="0" applyProtection="0"/>
    <xf numFmtId="38" fontId="60" fillId="24" borderId="0" applyNumberFormat="0" applyBorder="0" applyAlignment="0" applyProtection="0"/>
    <xf numFmtId="0" fontId="63" fillId="0" borderId="17" applyNumberFormat="0" applyAlignment="0" applyProtection="0">
      <alignment horizontal="left" vertical="center"/>
    </xf>
    <xf numFmtId="0" fontId="63" fillId="0" borderId="12">
      <alignment horizontal="left" vertical="center"/>
    </xf>
    <xf numFmtId="0" fontId="64" fillId="0" borderId="18"/>
    <xf numFmtId="10" fontId="60" fillId="32" borderId="10" applyNumberFormat="0" applyBorder="0" applyAlignment="0" applyProtection="0"/>
    <xf numFmtId="37" fontId="65" fillId="0" borderId="0"/>
    <xf numFmtId="167"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4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62" fillId="0" borderId="0"/>
    <xf numFmtId="37" fontId="62" fillId="0" borderId="0"/>
    <xf numFmtId="0" fontId="61" fillId="0" borderId="0"/>
    <xf numFmtId="0" fontId="2" fillId="0" borderId="0"/>
    <xf numFmtId="0" fontId="67" fillId="0" borderId="0"/>
    <xf numFmtId="0" fontId="21" fillId="0" borderId="0"/>
    <xf numFmtId="37" fontId="62" fillId="0" borderId="0"/>
    <xf numFmtId="0" fontId="46" fillId="0" borderId="0"/>
    <xf numFmtId="0" fontId="21" fillId="0" borderId="0"/>
    <xf numFmtId="37" fontId="62" fillId="0" borderId="0"/>
    <xf numFmtId="37" fontId="62" fillId="0" borderId="0"/>
    <xf numFmtId="10" fontId="21" fillId="0" borderId="0" applyFont="0" applyFill="0" applyBorder="0" applyAlignment="0" applyProtection="0"/>
    <xf numFmtId="9" fontId="5" fillId="0" borderId="0" applyFont="0" applyFill="0" applyBorder="0" applyAlignment="0" applyProtection="0"/>
    <xf numFmtId="9" fontId="6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33" fillId="0" borderId="0" applyFont="0" applyFill="0" applyBorder="0" applyAlignment="0" applyProtection="0"/>
    <xf numFmtId="9" fontId="21" fillId="0" borderId="0" applyFont="0" applyFill="0" applyBorder="0" applyAlignment="0" applyProtection="0"/>
    <xf numFmtId="9" fontId="62" fillId="0" borderId="0" applyFont="0" applyFill="0" applyBorder="0" applyAlignment="0" applyProtection="0"/>
    <xf numFmtId="9" fontId="21" fillId="0" borderId="0" applyFont="0" applyFill="0" applyBorder="0" applyAlignment="0" applyProtection="0"/>
    <xf numFmtId="9" fontId="62" fillId="0" borderId="0" applyFont="0" applyFill="0" applyBorder="0" applyAlignment="0" applyProtection="0"/>
    <xf numFmtId="9" fontId="21" fillId="0" borderId="0" applyFont="0" applyFill="0" applyBorder="0" applyAlignment="0" applyProtection="0"/>
    <xf numFmtId="9" fontId="6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68" fillId="0" borderId="0"/>
    <xf numFmtId="0" fontId="21" fillId="0" borderId="0"/>
    <xf numFmtId="9" fontId="21" fillId="0" borderId="0" applyFont="0" applyFill="0" applyBorder="0" applyAlignment="0" applyProtection="0"/>
    <xf numFmtId="0" fontId="21" fillId="0" borderId="0"/>
    <xf numFmtId="0" fontId="46" fillId="0" borderId="0"/>
    <xf numFmtId="44" fontId="46" fillId="0" borderId="0" applyFont="0" applyFill="0" applyBorder="0" applyAlignment="0" applyProtection="0"/>
    <xf numFmtId="0" fontId="46" fillId="0" borderId="0"/>
    <xf numFmtId="0" fontId="85" fillId="35" borderId="27" applyNumberFormat="0" applyAlignment="0" applyProtection="0"/>
    <xf numFmtId="0" fontId="86" fillId="35" borderId="28" applyNumberFormat="0" applyProtection="0">
      <alignment wrapText="1"/>
    </xf>
    <xf numFmtId="0" fontId="21" fillId="35" borderId="30" applyNumberFormat="0" applyProtection="0">
      <alignment wrapText="1"/>
    </xf>
    <xf numFmtId="49" fontId="87" fillId="0" borderId="27" applyFill="0" applyProtection="0">
      <alignment horizontal="center" wrapText="1"/>
    </xf>
    <xf numFmtId="49" fontId="87" fillId="0" borderId="28" applyFill="0" applyProtection="0">
      <alignment horizontal="center" wrapText="1"/>
    </xf>
    <xf numFmtId="0" fontId="88" fillId="35" borderId="12" applyNumberFormat="0" applyAlignment="0" applyProtection="0"/>
    <xf numFmtId="0" fontId="87" fillId="35" borderId="12" applyNumberFormat="0" applyAlignment="0" applyProtection="0"/>
    <xf numFmtId="0" fontId="21" fillId="35" borderId="10" applyNumberFormat="0" applyProtection="0">
      <alignment horizontal="center"/>
    </xf>
    <xf numFmtId="49" fontId="87" fillId="0" borderId="0" applyFill="0" applyBorder="0" applyProtection="0">
      <alignment wrapText="1"/>
    </xf>
    <xf numFmtId="0" fontId="87" fillId="0" borderId="28" applyNumberFormat="0" applyFill="0" applyProtection="0">
      <alignment horizontal="center" wrapText="1"/>
    </xf>
    <xf numFmtId="0" fontId="88" fillId="0" borderId="12" applyNumberFormat="0" applyFill="0" applyProtection="0">
      <alignment wrapText="1"/>
    </xf>
    <xf numFmtId="0" fontId="5" fillId="0" borderId="0"/>
  </cellStyleXfs>
  <cellXfs count="180">
    <xf numFmtId="0" fontId="0" fillId="0" borderId="0" xfId="0"/>
    <xf numFmtId="0" fontId="27" fillId="0" borderId="0" xfId="565" applyFont="1"/>
    <xf numFmtId="0" fontId="48" fillId="0" borderId="0" xfId="217" applyFont="1" applyAlignment="1">
      <alignment horizontal="left"/>
    </xf>
    <xf numFmtId="0" fontId="48" fillId="0" borderId="0" xfId="565" applyFont="1" applyAlignment="1">
      <alignment horizontal="left"/>
    </xf>
    <xf numFmtId="0" fontId="27" fillId="26" borderId="0" xfId="217" applyFont="1" applyFill="1"/>
    <xf numFmtId="0" fontId="26" fillId="28" borderId="0" xfId="217" applyFont="1" applyFill="1"/>
    <xf numFmtId="0" fontId="27" fillId="28" borderId="0" xfId="217" applyFont="1" applyFill="1"/>
    <xf numFmtId="0" fontId="27" fillId="0" borderId="0" xfId="217" applyFont="1"/>
    <xf numFmtId="0" fontId="26" fillId="0" borderId="0" xfId="217" applyFont="1" applyAlignment="1">
      <alignment wrapText="1"/>
    </xf>
    <xf numFmtId="0" fontId="27" fillId="0" borderId="0" xfId="217" applyFont="1" applyAlignment="1">
      <alignment wrapText="1"/>
    </xf>
    <xf numFmtId="0" fontId="27" fillId="0" borderId="0" xfId="565" applyFont="1" applyAlignment="1">
      <alignment wrapText="1"/>
    </xf>
    <xf numFmtId="0" fontId="50" fillId="25" borderId="0" xfId="217" applyFont="1" applyFill="1"/>
    <xf numFmtId="0" fontId="51" fillId="25" borderId="0" xfId="217" applyFont="1" applyFill="1" applyAlignment="1">
      <alignment horizontal="right" wrapText="1"/>
    </xf>
    <xf numFmtId="0" fontId="51" fillId="25" borderId="0" xfId="217" applyFont="1" applyFill="1" applyAlignment="1">
      <alignment horizontal="right"/>
    </xf>
    <xf numFmtId="0" fontId="52" fillId="0" borderId="0" xfId="565" applyFont="1"/>
    <xf numFmtId="0" fontId="53" fillId="25" borderId="0" xfId="217" applyFont="1" applyFill="1"/>
    <xf numFmtId="0" fontId="54" fillId="25" borderId="0" xfId="217" applyFont="1" applyFill="1" applyAlignment="1">
      <alignment horizontal="right"/>
    </xf>
    <xf numFmtId="0" fontId="55" fillId="0" borderId="0" xfId="565" applyFont="1"/>
    <xf numFmtId="0" fontId="22" fillId="0" borderId="0" xfId="217" applyFont="1"/>
    <xf numFmtId="0" fontId="23" fillId="0" borderId="0" xfId="217" applyFont="1"/>
    <xf numFmtId="0" fontId="23" fillId="0" borderId="0" xfId="565" applyFont="1"/>
    <xf numFmtId="0" fontId="22" fillId="27" borderId="11" xfId="217" applyFont="1" applyFill="1" applyBorder="1"/>
    <xf numFmtId="0" fontId="22" fillId="27" borderId="11" xfId="217" applyFont="1" applyFill="1" applyBorder="1" applyAlignment="1">
      <alignment horizontal="right"/>
    </xf>
    <xf numFmtId="6" fontId="23" fillId="0" borderId="0" xfId="217" applyNumberFormat="1" applyFont="1"/>
    <xf numFmtId="6" fontId="23" fillId="0" borderId="0" xfId="217" applyNumberFormat="1" applyFont="1" applyAlignment="1">
      <alignment horizontal="right"/>
    </xf>
    <xf numFmtId="0" fontId="23" fillId="0" borderId="15" xfId="217" applyFont="1" applyBorder="1"/>
    <xf numFmtId="6" fontId="23" fillId="0" borderId="15" xfId="217" applyNumberFormat="1" applyFont="1" applyBorder="1"/>
    <xf numFmtId="6" fontId="23" fillId="0" borderId="15" xfId="217" applyNumberFormat="1" applyFont="1" applyBorder="1" applyAlignment="1">
      <alignment horizontal="right"/>
    </xf>
    <xf numFmtId="6" fontId="22" fillId="27" borderId="11" xfId="217" applyNumberFormat="1" applyFont="1" applyFill="1" applyBorder="1"/>
    <xf numFmtId="165" fontId="23" fillId="0" borderId="0" xfId="217" applyNumberFormat="1" applyFont="1" applyAlignment="1">
      <alignment horizontal="right"/>
    </xf>
    <xf numFmtId="0" fontId="49" fillId="30" borderId="16" xfId="217" applyFont="1" applyFill="1" applyBorder="1"/>
    <xf numFmtId="6" fontId="49" fillId="30" borderId="16" xfId="217" applyNumberFormat="1" applyFont="1" applyFill="1" applyBorder="1"/>
    <xf numFmtId="0" fontId="49" fillId="30" borderId="14" xfId="217" applyFont="1" applyFill="1" applyBorder="1"/>
    <xf numFmtId="166" fontId="49" fillId="30" borderId="14" xfId="999" applyNumberFormat="1" applyFont="1" applyFill="1" applyBorder="1" applyAlignment="1">
      <alignment horizontal="right"/>
    </xf>
    <xf numFmtId="0" fontId="49" fillId="0" borderId="0" xfId="217" applyFont="1"/>
    <xf numFmtId="6" fontId="49" fillId="0" borderId="0" xfId="217" applyNumberFormat="1" applyFont="1"/>
    <xf numFmtId="6" fontId="23" fillId="0" borderId="0" xfId="217" quotePrefix="1" applyNumberFormat="1" applyFont="1"/>
    <xf numFmtId="8" fontId="23" fillId="0" borderId="0" xfId="217" applyNumberFormat="1" applyFont="1"/>
    <xf numFmtId="0" fontId="56" fillId="0" borderId="0" xfId="217" applyFont="1"/>
    <xf numFmtId="6" fontId="56" fillId="0" borderId="0" xfId="217" applyNumberFormat="1" applyFont="1" applyAlignment="1">
      <alignment horizontal="right"/>
    </xf>
    <xf numFmtId="0" fontId="22" fillId="0" borderId="0" xfId="565" applyFont="1"/>
    <xf numFmtId="164" fontId="49" fillId="0" borderId="0" xfId="999" applyNumberFormat="1" applyFont="1" applyAlignment="1">
      <alignment horizontal="right"/>
    </xf>
    <xf numFmtId="0" fontId="49" fillId="0" borderId="15" xfId="217" applyFont="1" applyBorder="1"/>
    <xf numFmtId="166" fontId="49" fillId="0" borderId="0" xfId="999" applyNumberFormat="1" applyFont="1"/>
    <xf numFmtId="0" fontId="56" fillId="0" borderId="0" xfId="565" applyFont="1"/>
    <xf numFmtId="6" fontId="27" fillId="0" borderId="0" xfId="565" applyNumberFormat="1" applyFont="1"/>
    <xf numFmtId="1" fontId="23" fillId="0" borderId="0" xfId="217" applyNumberFormat="1" applyFont="1"/>
    <xf numFmtId="1" fontId="23" fillId="0" borderId="0" xfId="217" applyNumberFormat="1" applyFont="1" applyAlignment="1">
      <alignment horizontal="right"/>
    </xf>
    <xf numFmtId="6" fontId="23" fillId="31" borderId="0" xfId="217" applyNumberFormat="1" applyFont="1" applyFill="1" applyAlignment="1">
      <alignment horizontal="right"/>
    </xf>
    <xf numFmtId="6" fontId="27" fillId="0" borderId="0" xfId="565" applyNumberFormat="1" applyFont="1" applyAlignment="1">
      <alignment horizontal="center"/>
    </xf>
    <xf numFmtId="6" fontId="55" fillId="0" borderId="0" xfId="565" applyNumberFormat="1" applyFont="1" applyAlignment="1">
      <alignment horizontal="center"/>
    </xf>
    <xf numFmtId="166" fontId="55" fillId="0" borderId="0" xfId="999" applyNumberFormat="1" applyFont="1" applyAlignment="1">
      <alignment horizontal="center"/>
    </xf>
    <xf numFmtId="9" fontId="23" fillId="0" borderId="0" xfId="1328" applyFont="1"/>
    <xf numFmtId="8" fontId="23" fillId="0" borderId="0" xfId="565" applyNumberFormat="1" applyFont="1"/>
    <xf numFmtId="164" fontId="23" fillId="0" borderId="0" xfId="1328" applyNumberFormat="1" applyFont="1"/>
    <xf numFmtId="164" fontId="23" fillId="31" borderId="0" xfId="1328" applyNumberFormat="1" applyFont="1" applyFill="1"/>
    <xf numFmtId="164" fontId="49" fillId="31" borderId="0" xfId="999" applyNumberFormat="1" applyFont="1" applyFill="1" applyAlignment="1">
      <alignment horizontal="right"/>
    </xf>
    <xf numFmtId="165" fontId="56" fillId="0" borderId="0" xfId="217" applyNumberFormat="1" applyFont="1" applyAlignment="1">
      <alignment horizontal="right"/>
    </xf>
    <xf numFmtId="6" fontId="23" fillId="31" borderId="15" xfId="217" applyNumberFormat="1" applyFont="1" applyFill="1" applyBorder="1"/>
    <xf numFmtId="6" fontId="23" fillId="31" borderId="0" xfId="217" applyNumberFormat="1" applyFont="1" applyFill="1"/>
    <xf numFmtId="0" fontId="21" fillId="0" borderId="0" xfId="217"/>
    <xf numFmtId="0" fontId="69" fillId="0" borderId="0" xfId="217" applyFont="1" applyAlignment="1">
      <alignment vertical="center"/>
    </xf>
    <xf numFmtId="0" fontId="72" fillId="29" borderId="0" xfId="0" applyFont="1" applyFill="1" applyAlignment="1">
      <alignment horizontal="left" vertical="center"/>
    </xf>
    <xf numFmtId="0" fontId="71" fillId="29" borderId="0" xfId="0" applyFont="1" applyFill="1" applyAlignment="1">
      <alignment vertical="center"/>
    </xf>
    <xf numFmtId="0" fontId="73" fillId="29" borderId="0" xfId="0" applyFont="1" applyFill="1" applyAlignment="1">
      <alignment vertical="center"/>
    </xf>
    <xf numFmtId="0" fontId="75" fillId="29" borderId="0" xfId="0" applyFont="1" applyFill="1"/>
    <xf numFmtId="0" fontId="74" fillId="29" borderId="0" xfId="0" applyFont="1" applyFill="1" applyAlignment="1">
      <alignment horizontal="left" vertical="center" wrapText="1"/>
    </xf>
    <xf numFmtId="0" fontId="72" fillId="29" borderId="19" xfId="0" applyFont="1" applyFill="1" applyBorder="1" applyAlignment="1">
      <alignment vertical="center" wrapText="1"/>
    </xf>
    <xf numFmtId="0" fontId="72" fillId="0" borderId="19" xfId="0" applyFont="1" applyBorder="1" applyAlignment="1">
      <alignment vertical="center" wrapText="1"/>
    </xf>
    <xf numFmtId="0" fontId="72" fillId="33" borderId="19" xfId="0" applyFont="1" applyFill="1" applyBorder="1" applyAlignment="1">
      <alignment vertical="center" wrapText="1"/>
    </xf>
    <xf numFmtId="0" fontId="72" fillId="29" borderId="0" xfId="0" applyFont="1" applyFill="1" applyAlignment="1">
      <alignment horizontal="center" vertical="center"/>
    </xf>
    <xf numFmtId="0" fontId="76" fillId="29" borderId="0" xfId="0" applyFont="1" applyFill="1" applyAlignment="1">
      <alignment horizontal="center" vertical="center"/>
    </xf>
    <xf numFmtId="0" fontId="70" fillId="29" borderId="0" xfId="0" applyFont="1" applyFill="1" applyAlignment="1">
      <alignment horizontal="left" vertical="center"/>
    </xf>
    <xf numFmtId="0" fontId="74" fillId="29" borderId="0" xfId="0" applyFont="1" applyFill="1" applyAlignment="1">
      <alignment horizontal="left" vertical="center"/>
    </xf>
    <xf numFmtId="0" fontId="78" fillId="29" borderId="0" xfId="1329" applyFont="1" applyFill="1" applyAlignment="1">
      <alignment wrapText="1"/>
    </xf>
    <xf numFmtId="0" fontId="78" fillId="29" borderId="0" xfId="1329" applyFont="1" applyFill="1" applyAlignment="1">
      <alignment vertical="center"/>
    </xf>
    <xf numFmtId="0" fontId="78" fillId="29" borderId="0" xfId="1329" applyFont="1" applyFill="1"/>
    <xf numFmtId="0" fontId="79" fillId="0" borderId="0" xfId="1329" applyFont="1"/>
    <xf numFmtId="0" fontId="78" fillId="29" borderId="0" xfId="0" applyFont="1" applyFill="1" applyAlignment="1">
      <alignment vertical="center"/>
    </xf>
    <xf numFmtId="0" fontId="77" fillId="29" borderId="0" xfId="1329" applyFont="1" applyFill="1" applyAlignment="1">
      <alignment vertical="center"/>
    </xf>
    <xf numFmtId="0" fontId="79" fillId="0" borderId="0" xfId="0" applyFont="1"/>
    <xf numFmtId="0" fontId="78" fillId="29" borderId="0" xfId="1329" applyFont="1" applyFill="1" applyAlignment="1">
      <alignment vertical="center" wrapText="1"/>
    </xf>
    <xf numFmtId="0" fontId="79" fillId="29" borderId="0" xfId="1329" applyFont="1" applyFill="1" applyAlignment="1">
      <alignment vertical="center" wrapText="1"/>
    </xf>
    <xf numFmtId="0" fontId="79" fillId="29" borderId="0" xfId="1329" applyFont="1" applyFill="1" applyAlignment="1">
      <alignment vertical="center"/>
    </xf>
    <xf numFmtId="0" fontId="77" fillId="0" borderId="0" xfId="1329" applyFont="1" applyAlignment="1">
      <alignment vertical="center"/>
    </xf>
    <xf numFmtId="1" fontId="79" fillId="0" borderId="10" xfId="1329" applyNumberFormat="1" applyFont="1" applyBorder="1" applyAlignment="1">
      <alignment horizontal="center" vertical="center"/>
    </xf>
    <xf numFmtId="0" fontId="82" fillId="29" borderId="10" xfId="0" applyFont="1" applyFill="1" applyBorder="1" applyAlignment="1">
      <alignment horizontal="left" vertical="center" wrapText="1"/>
    </xf>
    <xf numFmtId="0" fontId="82" fillId="0" borderId="10" xfId="565" applyFont="1" applyBorder="1" applyAlignment="1" applyProtection="1">
      <alignment horizontal="center" vertical="center" wrapText="1"/>
      <protection locked="0"/>
    </xf>
    <xf numFmtId="0" fontId="83" fillId="29" borderId="0" xfId="1559" applyFont="1" applyFill="1" applyAlignment="1">
      <alignment horizontal="center" vertical="center" wrapText="1"/>
    </xf>
    <xf numFmtId="0" fontId="83" fillId="29" borderId="0" xfId="1559" applyFont="1" applyFill="1" applyAlignment="1">
      <alignment horizontal="left" vertical="center" wrapText="1"/>
    </xf>
    <xf numFmtId="0" fontId="83" fillId="29" borderId="0" xfId="1559" applyFont="1" applyFill="1" applyAlignment="1">
      <alignment vertical="center"/>
    </xf>
    <xf numFmtId="0" fontId="84" fillId="29" borderId="0" xfId="1559" applyFont="1" applyFill="1" applyAlignment="1">
      <alignment vertical="center"/>
    </xf>
    <xf numFmtId="0" fontId="1" fillId="29" borderId="0" xfId="1560" applyFont="1" applyFill="1" applyAlignment="1">
      <alignment wrapText="1"/>
    </xf>
    <xf numFmtId="0" fontId="71" fillId="29" borderId="0" xfId="1560" applyFont="1" applyFill="1"/>
    <xf numFmtId="0" fontId="71" fillId="29" borderId="25" xfId="1560" applyFont="1" applyFill="1" applyBorder="1"/>
    <xf numFmtId="168" fontId="90" fillId="0" borderId="0" xfId="1329" applyNumberFormat="1" applyFont="1" applyAlignment="1">
      <alignment horizontal="center" vertical="center"/>
    </xf>
    <xf numFmtId="0" fontId="91" fillId="0" borderId="0" xfId="0" applyFont="1"/>
    <xf numFmtId="0" fontId="92" fillId="0" borderId="0" xfId="0" applyFont="1"/>
    <xf numFmtId="0" fontId="89" fillId="34" borderId="31" xfId="1564" applyFont="1" applyFill="1" applyBorder="1" applyAlignment="1">
      <alignment horizontal="center" vertical="center" wrapText="1"/>
    </xf>
    <xf numFmtId="0" fontId="89" fillId="34" borderId="32" xfId="1564" applyFont="1" applyFill="1" applyBorder="1" applyAlignment="1">
      <alignment horizontal="center" vertical="center" wrapText="1"/>
    </xf>
    <xf numFmtId="0" fontId="89" fillId="34" borderId="33" xfId="1564" applyFont="1" applyFill="1" applyBorder="1" applyAlignment="1">
      <alignment horizontal="center" vertical="center" wrapText="1"/>
    </xf>
    <xf numFmtId="0" fontId="90" fillId="0" borderId="30" xfId="1573" applyFont="1" applyBorder="1" applyAlignment="1">
      <alignment horizontal="left" vertical="center" wrapText="1"/>
    </xf>
    <xf numFmtId="0" fontId="90" fillId="0" borderId="30" xfId="1573" applyFont="1" applyBorder="1" applyAlignment="1">
      <alignment vertical="center" wrapText="1"/>
    </xf>
    <xf numFmtId="168" fontId="90" fillId="0" borderId="30" xfId="1329" applyNumberFormat="1" applyFont="1" applyBorder="1" applyAlignment="1">
      <alignment horizontal="center" vertical="center"/>
    </xf>
    <xf numFmtId="0" fontId="90" fillId="0" borderId="10" xfId="1573" applyFont="1" applyBorder="1" applyAlignment="1">
      <alignment horizontal="left" vertical="center" wrapText="1"/>
    </xf>
    <xf numFmtId="0" fontId="90" fillId="0" borderId="10" xfId="1573" applyFont="1" applyBorder="1" applyAlignment="1">
      <alignment vertical="center" wrapText="1"/>
    </xf>
    <xf numFmtId="168" fontId="90" fillId="0" borderId="10" xfId="1329" applyNumberFormat="1" applyFont="1" applyBorder="1" applyAlignment="1">
      <alignment horizontal="center" vertical="center"/>
    </xf>
    <xf numFmtId="0" fontId="90" fillId="0" borderId="10" xfId="1329" applyFont="1" applyBorder="1" applyAlignment="1">
      <alignment horizontal="left" vertical="center"/>
    </xf>
    <xf numFmtId="0" fontId="93" fillId="0" borderId="10" xfId="217" applyFont="1" applyBorder="1" applyAlignment="1">
      <alignment horizontal="left" vertical="center" wrapText="1"/>
    </xf>
    <xf numFmtId="0" fontId="92" fillId="0" borderId="10" xfId="0" applyFont="1" applyBorder="1"/>
    <xf numFmtId="0" fontId="94" fillId="0" borderId="0" xfId="1573" applyFont="1" applyFill="1" applyBorder="1" applyAlignment="1">
      <alignment vertical="center" wrapText="1"/>
    </xf>
    <xf numFmtId="0" fontId="94" fillId="0" borderId="0" xfId="1573" applyFont="1" applyBorder="1" applyAlignment="1">
      <alignment horizontal="left" vertical="center" wrapText="1"/>
    </xf>
    <xf numFmtId="0" fontId="95" fillId="0" borderId="0" xfId="1329" applyFont="1" applyAlignment="1">
      <alignment horizontal="center" vertical="center"/>
    </xf>
    <xf numFmtId="0" fontId="95" fillId="29" borderId="0" xfId="1574" applyFont="1" applyFill="1" applyAlignment="1">
      <alignment horizontal="left" vertical="center" wrapText="1"/>
    </xf>
    <xf numFmtId="168" fontId="97" fillId="29" borderId="0" xfId="217" applyNumberFormat="1" applyFont="1" applyFill="1" applyAlignment="1" applyProtection="1">
      <alignment horizontal="center" vertical="top" wrapText="1"/>
      <protection locked="0"/>
    </xf>
    <xf numFmtId="0" fontId="95" fillId="0" borderId="0" xfId="565" applyFont="1" applyAlignment="1">
      <alignment vertical="top" wrapText="1"/>
    </xf>
    <xf numFmtId="0" fontId="93" fillId="33" borderId="10" xfId="217" applyFont="1" applyFill="1" applyBorder="1" applyAlignment="1">
      <alignment horizontal="left" vertical="center" wrapText="1"/>
    </xf>
    <xf numFmtId="168" fontId="97" fillId="29" borderId="0" xfId="217" applyNumberFormat="1" applyFont="1" applyFill="1" applyAlignment="1" applyProtection="1">
      <alignment horizontal="center" vertical="top"/>
      <protection locked="0"/>
    </xf>
    <xf numFmtId="0" fontId="95" fillId="0" borderId="0" xfId="565" applyFont="1" applyAlignment="1">
      <alignment vertical="top"/>
    </xf>
    <xf numFmtId="0" fontId="97" fillId="0" borderId="0" xfId="565" applyFont="1" applyAlignment="1">
      <alignment vertical="top"/>
    </xf>
    <xf numFmtId="0" fontId="97" fillId="0" borderId="0" xfId="1574" applyFont="1"/>
    <xf numFmtId="0" fontId="80" fillId="36" borderId="13" xfId="1329" applyFont="1" applyFill="1" applyBorder="1" applyAlignment="1" applyProtection="1">
      <alignment horizontal="center" vertical="center" wrapText="1"/>
      <protection locked="0"/>
    </xf>
    <xf numFmtId="168" fontId="70" fillId="36" borderId="22" xfId="1559" applyNumberFormat="1" applyFont="1" applyFill="1" applyBorder="1" applyAlignment="1">
      <alignment horizontal="center" wrapText="1"/>
    </xf>
    <xf numFmtId="0" fontId="70" fillId="36" borderId="10" xfId="1560" applyFont="1" applyFill="1" applyBorder="1" applyAlignment="1">
      <alignment horizontal="left"/>
    </xf>
    <xf numFmtId="0" fontId="70" fillId="36" borderId="24" xfId="828" applyFont="1" applyFill="1" applyBorder="1" applyAlignment="1">
      <alignment vertical="center" wrapText="1"/>
    </xf>
    <xf numFmtId="168" fontId="70" fillId="36" borderId="13" xfId="828" applyNumberFormat="1" applyFont="1" applyFill="1" applyBorder="1" applyAlignment="1" applyProtection="1">
      <alignment horizontal="center" vertical="center"/>
      <protection locked="0"/>
    </xf>
    <xf numFmtId="0" fontId="70" fillId="36" borderId="19" xfId="0" applyFont="1" applyFill="1" applyBorder="1" applyAlignment="1">
      <alignment horizontal="center" vertical="center" wrapText="1"/>
    </xf>
    <xf numFmtId="0" fontId="70" fillId="36" borderId="19" xfId="0" applyFont="1" applyFill="1" applyBorder="1" applyAlignment="1">
      <alignment vertical="center" wrapText="1"/>
    </xf>
    <xf numFmtId="0" fontId="82" fillId="0" borderId="10" xfId="0" applyFont="1" applyBorder="1" applyAlignment="1">
      <alignment horizontal="left" vertical="center" wrapText="1"/>
    </xf>
    <xf numFmtId="0" fontId="82" fillId="0" borderId="10" xfId="1329" applyFont="1" applyBorder="1" applyAlignment="1" applyProtection="1">
      <alignment horizontal="center" vertical="center" wrapText="1"/>
      <protection locked="0"/>
    </xf>
    <xf numFmtId="0" fontId="75" fillId="29" borderId="10" xfId="1560" applyFont="1" applyFill="1" applyBorder="1" applyAlignment="1">
      <alignment horizontal="left"/>
    </xf>
    <xf numFmtId="168" fontId="75" fillId="33" borderId="13" xfId="156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84" fillId="0" borderId="0" xfId="0" applyFont="1" applyAlignment="1">
      <alignment horizontal="center" vertical="center"/>
    </xf>
    <xf numFmtId="0" fontId="75" fillId="33" borderId="10" xfId="1560" applyFont="1" applyFill="1" applyBorder="1" applyAlignment="1">
      <alignment horizontal="left"/>
    </xf>
    <xf numFmtId="0" fontId="70" fillId="36" borderId="10" xfId="0" applyFont="1" applyFill="1" applyBorder="1" applyAlignment="1" applyProtection="1">
      <alignment horizontal="center" vertical="center" wrapText="1"/>
      <protection locked="0"/>
    </xf>
    <xf numFmtId="0" fontId="74" fillId="29" borderId="10" xfId="0" applyFont="1" applyFill="1" applyBorder="1" applyAlignment="1" applyProtection="1">
      <alignment horizontal="center" vertical="center" wrapText="1"/>
      <protection locked="0"/>
    </xf>
    <xf numFmtId="0" fontId="74" fillId="0" borderId="10" xfId="0" applyFont="1" applyBorder="1" applyAlignment="1" applyProtection="1">
      <alignment horizontal="center" vertical="center" wrapText="1"/>
      <protection locked="0"/>
    </xf>
    <xf numFmtId="0" fontId="74" fillId="33" borderId="10" xfId="0" applyFont="1" applyFill="1" applyBorder="1" applyAlignment="1" applyProtection="1">
      <alignment horizontal="center" vertical="center" wrapText="1"/>
      <protection locked="0"/>
    </xf>
    <xf numFmtId="0" fontId="74" fillId="0" borderId="10" xfId="0" applyFont="1" applyBorder="1" applyAlignment="1" applyProtection="1">
      <alignment vertical="center" wrapText="1"/>
      <protection locked="0"/>
    </xf>
    <xf numFmtId="0" fontId="74" fillId="33" borderId="36" xfId="0" applyFont="1" applyFill="1" applyBorder="1" applyAlignment="1" applyProtection="1">
      <alignment horizontal="center" vertical="center" wrapText="1"/>
      <protection locked="0"/>
    </xf>
    <xf numFmtId="0" fontId="75" fillId="28" borderId="13" xfId="1560" applyFont="1" applyFill="1" applyBorder="1" applyAlignment="1" applyProtection="1">
      <alignment horizontal="center" vertical="center" wrapText="1"/>
      <protection locked="0"/>
    </xf>
    <xf numFmtId="168" fontId="99" fillId="29" borderId="13" xfId="828" applyNumberFormat="1" applyFont="1" applyFill="1" applyBorder="1" applyAlignment="1">
      <alignment horizontal="center" vertical="center"/>
    </xf>
    <xf numFmtId="0" fontId="100" fillId="29" borderId="0" xfId="0" applyFont="1" applyFill="1" applyAlignment="1">
      <alignment vertical="center"/>
    </xf>
    <xf numFmtId="0" fontId="102" fillId="36" borderId="0" xfId="0" applyFont="1" applyFill="1" applyAlignment="1">
      <alignment horizontal="center" vertical="center" wrapText="1"/>
    </xf>
    <xf numFmtId="0" fontId="90" fillId="0" borderId="0" xfId="1329" applyFont="1" applyAlignment="1">
      <alignment horizontal="left" vertical="center"/>
    </xf>
    <xf numFmtId="0" fontId="78" fillId="29" borderId="10" xfId="1329" applyFont="1" applyFill="1" applyBorder="1" applyAlignment="1">
      <alignment vertical="center"/>
    </xf>
    <xf numFmtId="0" fontId="78" fillId="29" borderId="10" xfId="1329" applyFont="1" applyFill="1" applyBorder="1" applyAlignment="1">
      <alignment vertical="center" wrapText="1"/>
    </xf>
    <xf numFmtId="0" fontId="103" fillId="28" borderId="13" xfId="1329" applyFont="1" applyFill="1" applyBorder="1" applyAlignment="1" applyProtection="1">
      <alignment horizontal="center" vertical="center" wrapText="1"/>
      <protection locked="0"/>
    </xf>
    <xf numFmtId="168" fontId="75" fillId="0" borderId="13" xfId="1560" applyNumberFormat="1" applyFont="1" applyBorder="1" applyAlignment="1" applyProtection="1">
      <alignment horizontal="center" vertical="center" wrapText="1"/>
      <protection locked="0"/>
    </xf>
    <xf numFmtId="168" fontId="104" fillId="28" borderId="23" xfId="1559" applyNumberFormat="1" applyFont="1" applyFill="1" applyBorder="1" applyAlignment="1">
      <alignment horizontal="center" vertical="center" wrapText="1"/>
    </xf>
    <xf numFmtId="0" fontId="71" fillId="0" borderId="0" xfId="1560" applyFont="1" applyAlignment="1">
      <alignment vertical="center"/>
    </xf>
    <xf numFmtId="0" fontId="105" fillId="28" borderId="26" xfId="0" applyFont="1" applyFill="1" applyBorder="1" applyAlignment="1" applyProtection="1">
      <alignment horizontal="center" vertical="center" wrapText="1"/>
      <protection locked="0"/>
    </xf>
    <xf numFmtId="1" fontId="79" fillId="0" borderId="19" xfId="1329" applyNumberFormat="1" applyFont="1" applyBorder="1" applyAlignment="1">
      <alignment horizontal="center" vertical="center"/>
    </xf>
    <xf numFmtId="0" fontId="82" fillId="0" borderId="12" xfId="0" applyFont="1" applyBorder="1" applyAlignment="1">
      <alignment horizontal="left" vertical="center" wrapText="1"/>
    </xf>
    <xf numFmtId="0" fontId="82" fillId="0" borderId="12" xfId="565" applyFont="1" applyBorder="1" applyAlignment="1" applyProtection="1">
      <alignment horizontal="center" vertical="center" wrapText="1"/>
      <protection locked="0"/>
    </xf>
    <xf numFmtId="0" fontId="70" fillId="34" borderId="37" xfId="555" applyFont="1" applyFill="1" applyBorder="1"/>
    <xf numFmtId="0" fontId="70" fillId="34" borderId="37" xfId="555" applyFont="1" applyFill="1" applyBorder="1" applyAlignment="1">
      <alignment horizontal="left"/>
    </xf>
    <xf numFmtId="0" fontId="70" fillId="34" borderId="23" xfId="555" applyFont="1" applyFill="1" applyBorder="1" applyAlignment="1">
      <alignment horizontal="center"/>
    </xf>
    <xf numFmtId="0" fontId="75" fillId="29" borderId="0" xfId="1329" applyFont="1" applyFill="1" applyAlignment="1">
      <alignment vertical="center"/>
    </xf>
    <xf numFmtId="0" fontId="71" fillId="29" borderId="0" xfId="1329" applyFont="1" applyFill="1" applyAlignment="1">
      <alignment vertical="center"/>
    </xf>
    <xf numFmtId="0" fontId="73" fillId="0" borderId="0" xfId="1329" applyFont="1" applyAlignment="1">
      <alignment vertical="center"/>
    </xf>
    <xf numFmtId="0" fontId="75" fillId="0" borderId="10" xfId="1329" applyFont="1" applyBorder="1" applyAlignment="1">
      <alignment horizontal="center" vertical="center" wrapText="1"/>
    </xf>
    <xf numFmtId="0" fontId="106" fillId="0" borderId="10" xfId="0" applyFont="1" applyBorder="1" applyAlignment="1">
      <alignment wrapText="1"/>
    </xf>
    <xf numFmtId="165" fontId="75" fillId="0" borderId="10" xfId="1329" applyNumberFormat="1" applyFont="1" applyBorder="1" applyAlignment="1" applyProtection="1">
      <alignment horizontal="center" vertical="center" wrapText="1"/>
      <protection locked="0"/>
    </xf>
    <xf numFmtId="0" fontId="75" fillId="29" borderId="23" xfId="1559" applyFont="1" applyFill="1" applyBorder="1" applyAlignment="1" applyProtection="1">
      <alignment horizontal="center" vertical="center"/>
      <protection locked="0"/>
    </xf>
    <xf numFmtId="0" fontId="74" fillId="29" borderId="0" xfId="828" applyFont="1" applyFill="1" applyAlignment="1">
      <alignment horizontal="center" vertical="center" wrapText="1"/>
    </xf>
    <xf numFmtId="0" fontId="80" fillId="36" borderId="19" xfId="1329" applyFont="1" applyFill="1" applyBorder="1" applyAlignment="1">
      <alignment horizontal="left" vertical="center" wrapText="1"/>
    </xf>
    <xf numFmtId="0" fontId="80" fillId="36" borderId="20" xfId="1329" applyFont="1" applyFill="1" applyBorder="1" applyAlignment="1">
      <alignment horizontal="left" vertical="center" wrapText="1"/>
    </xf>
    <xf numFmtId="0" fontId="101" fillId="37" borderId="0" xfId="1329" applyFont="1" applyFill="1" applyAlignment="1">
      <alignment horizontal="center" vertical="center" wrapText="1"/>
    </xf>
    <xf numFmtId="0" fontId="80" fillId="36" borderId="21" xfId="1329" applyFont="1" applyFill="1" applyBorder="1" applyAlignment="1">
      <alignment horizontal="center" vertical="center" wrapText="1"/>
    </xf>
    <xf numFmtId="0" fontId="80" fillId="36" borderId="0" xfId="1329" applyFont="1" applyFill="1" applyAlignment="1">
      <alignment horizontal="center" vertical="center" wrapText="1"/>
    </xf>
    <xf numFmtId="44" fontId="93" fillId="33" borderId="19" xfId="1561" applyFont="1" applyFill="1" applyBorder="1" applyAlignment="1" applyProtection="1">
      <alignment horizontal="center" vertical="center" wrapText="1"/>
      <protection locked="0"/>
    </xf>
    <xf numFmtId="44" fontId="93" fillId="33" borderId="12" xfId="1561" applyFont="1" applyFill="1" applyBorder="1" applyAlignment="1" applyProtection="1">
      <alignment horizontal="center" vertical="center" wrapText="1"/>
      <protection locked="0"/>
    </xf>
    <xf numFmtId="44" fontId="93" fillId="33" borderId="29" xfId="1561" applyFont="1" applyFill="1" applyBorder="1" applyAlignment="1" applyProtection="1">
      <alignment horizontal="center" vertical="center" wrapText="1"/>
      <protection locked="0"/>
    </xf>
    <xf numFmtId="0" fontId="80" fillId="34" borderId="21" xfId="1564" applyFont="1" applyFill="1" applyBorder="1" applyAlignment="1">
      <alignment horizontal="left" vertical="center" wrapText="1"/>
    </xf>
    <xf numFmtId="0" fontId="80" fillId="34" borderId="0" xfId="1564" applyFont="1" applyFill="1" applyBorder="1" applyAlignment="1">
      <alignment horizontal="left" vertical="center" wrapText="1"/>
    </xf>
    <xf numFmtId="0" fontId="89" fillId="34" borderId="34" xfId="1564" applyFont="1" applyFill="1" applyBorder="1" applyAlignment="1">
      <alignment horizontal="left" vertical="center" wrapText="1"/>
    </xf>
    <xf numFmtId="0" fontId="89" fillId="34" borderId="17" xfId="1564" applyFont="1" applyFill="1" applyBorder="1" applyAlignment="1">
      <alignment horizontal="left" vertical="center" wrapText="1"/>
    </xf>
    <xf numFmtId="0" fontId="89" fillId="34" borderId="35" xfId="1564" applyFont="1" applyFill="1" applyBorder="1" applyAlignment="1">
      <alignment horizontal="left" vertical="center" wrapText="1"/>
    </xf>
  </cellXfs>
  <cellStyles count="1575">
    <cellStyle name="20% - Accent1 2" xfId="1" xr:uid="{00000000-0005-0000-0000-000000000000}"/>
    <cellStyle name="20% - Accent1 2 2" xfId="1166" xr:uid="{00000000-0005-0000-0000-000001000000}"/>
    <cellStyle name="20% - Accent2 2" xfId="2" xr:uid="{00000000-0005-0000-0000-000002000000}"/>
    <cellStyle name="20% - Accent2 2 2" xfId="1165" xr:uid="{00000000-0005-0000-0000-000003000000}"/>
    <cellStyle name="20% - Accent3 2" xfId="3" xr:uid="{00000000-0005-0000-0000-000004000000}"/>
    <cellStyle name="20% - Accent3 2 2" xfId="1164" xr:uid="{00000000-0005-0000-0000-000005000000}"/>
    <cellStyle name="20% - Accent4 2" xfId="4" xr:uid="{00000000-0005-0000-0000-000006000000}"/>
    <cellStyle name="20% - Accent4 2 2" xfId="1162" xr:uid="{00000000-0005-0000-0000-000007000000}"/>
    <cellStyle name="20% - Accent5 2" xfId="5" xr:uid="{00000000-0005-0000-0000-000008000000}"/>
    <cellStyle name="20% - Accent5 2 2" xfId="1161" xr:uid="{00000000-0005-0000-0000-000009000000}"/>
    <cellStyle name="20% - Accent6 2" xfId="6" xr:uid="{00000000-0005-0000-0000-00000A000000}"/>
    <cellStyle name="20% - Accent6 2 2" xfId="1160" xr:uid="{00000000-0005-0000-0000-00000B000000}"/>
    <cellStyle name="40% - Accent1 2" xfId="7" xr:uid="{00000000-0005-0000-0000-00000C000000}"/>
    <cellStyle name="40% - Accent1 2 2" xfId="1159" xr:uid="{00000000-0005-0000-0000-00000D000000}"/>
    <cellStyle name="40% - Accent2 2" xfId="8" xr:uid="{00000000-0005-0000-0000-00000E000000}"/>
    <cellStyle name="40% - Accent2 2 2" xfId="1158" xr:uid="{00000000-0005-0000-0000-00000F000000}"/>
    <cellStyle name="40% - Accent3 2" xfId="9" xr:uid="{00000000-0005-0000-0000-000010000000}"/>
    <cellStyle name="40% - Accent3 2 2" xfId="1157" xr:uid="{00000000-0005-0000-0000-000011000000}"/>
    <cellStyle name="40% - Accent4 2" xfId="10" xr:uid="{00000000-0005-0000-0000-000012000000}"/>
    <cellStyle name="40% - Accent4 2 2" xfId="1156" xr:uid="{00000000-0005-0000-0000-000013000000}"/>
    <cellStyle name="40% - Accent5 2" xfId="11" xr:uid="{00000000-0005-0000-0000-000014000000}"/>
    <cellStyle name="40% - Accent5 2 2" xfId="1155" xr:uid="{00000000-0005-0000-0000-000015000000}"/>
    <cellStyle name="40% - Accent6 2" xfId="12" xr:uid="{00000000-0005-0000-0000-000016000000}"/>
    <cellStyle name="40% - Accent6 2 2" xfId="1154" xr:uid="{00000000-0005-0000-0000-000017000000}"/>
    <cellStyle name="60% - Accent1 2" xfId="13" xr:uid="{00000000-0005-0000-0000-000018000000}"/>
    <cellStyle name="60% - Accent1 2 2" xfId="1153" xr:uid="{00000000-0005-0000-0000-000019000000}"/>
    <cellStyle name="60% - Accent2 2" xfId="14" xr:uid="{00000000-0005-0000-0000-00001A000000}"/>
    <cellStyle name="60% - Accent2 2 2" xfId="1152" xr:uid="{00000000-0005-0000-0000-00001B000000}"/>
    <cellStyle name="60% - Accent3 2" xfId="15" xr:uid="{00000000-0005-0000-0000-00001C000000}"/>
    <cellStyle name="60% - Accent3 2 2" xfId="1151" xr:uid="{00000000-0005-0000-0000-00001D000000}"/>
    <cellStyle name="60% - Accent4 2" xfId="16" xr:uid="{00000000-0005-0000-0000-00001E000000}"/>
    <cellStyle name="60% - Accent4 2 2" xfId="1150" xr:uid="{00000000-0005-0000-0000-00001F000000}"/>
    <cellStyle name="60% - Accent5 2" xfId="17" xr:uid="{00000000-0005-0000-0000-000020000000}"/>
    <cellStyle name="60% - Accent5 2 2" xfId="1149" xr:uid="{00000000-0005-0000-0000-000021000000}"/>
    <cellStyle name="60% - Accent6 2" xfId="18" xr:uid="{00000000-0005-0000-0000-000022000000}"/>
    <cellStyle name="60% - Accent6 2 2" xfId="1148" xr:uid="{00000000-0005-0000-0000-000023000000}"/>
    <cellStyle name="Accent1 2" xfId="19" xr:uid="{00000000-0005-0000-0000-000024000000}"/>
    <cellStyle name="Accent1 2 2" xfId="1147" xr:uid="{00000000-0005-0000-0000-000025000000}"/>
    <cellStyle name="Accent2 2" xfId="20" xr:uid="{00000000-0005-0000-0000-000026000000}"/>
    <cellStyle name="Accent2 2 2" xfId="1146" xr:uid="{00000000-0005-0000-0000-000027000000}"/>
    <cellStyle name="Accent3 2" xfId="21" xr:uid="{00000000-0005-0000-0000-000028000000}"/>
    <cellStyle name="Accent3 2 2" xfId="1145" xr:uid="{00000000-0005-0000-0000-000029000000}"/>
    <cellStyle name="Accent4 2" xfId="22" xr:uid="{00000000-0005-0000-0000-00002A000000}"/>
    <cellStyle name="Accent4 2 2" xfId="1144" xr:uid="{00000000-0005-0000-0000-00002B000000}"/>
    <cellStyle name="Accent5 2" xfId="23" xr:uid="{00000000-0005-0000-0000-00002C000000}"/>
    <cellStyle name="Accent5 2 2" xfId="1143" xr:uid="{00000000-0005-0000-0000-00002D000000}"/>
    <cellStyle name="Accent6 2" xfId="24" xr:uid="{00000000-0005-0000-0000-00002E000000}"/>
    <cellStyle name="Accent6 2 2" xfId="1142" xr:uid="{00000000-0005-0000-0000-00002F000000}"/>
    <cellStyle name="Bad 2" xfId="25" xr:uid="{00000000-0005-0000-0000-000030000000}"/>
    <cellStyle name="Bad 2 2" xfId="1141" xr:uid="{00000000-0005-0000-0000-000031000000}"/>
    <cellStyle name="Bullets" xfId="26" xr:uid="{00000000-0005-0000-0000-000032000000}"/>
    <cellStyle name="Bullets 10" xfId="27" xr:uid="{00000000-0005-0000-0000-000033000000}"/>
    <cellStyle name="Bullets 11" xfId="28" xr:uid="{00000000-0005-0000-0000-000034000000}"/>
    <cellStyle name="Bullets 12" xfId="29" xr:uid="{00000000-0005-0000-0000-000035000000}"/>
    <cellStyle name="Bullets 12 2" xfId="1358" xr:uid="{00000000-0005-0000-0000-000036000000}"/>
    <cellStyle name="Bullets 13" xfId="30" xr:uid="{00000000-0005-0000-0000-000037000000}"/>
    <cellStyle name="Bullets 13 2" xfId="1359" xr:uid="{00000000-0005-0000-0000-000038000000}"/>
    <cellStyle name="Bullets 14" xfId="31" xr:uid="{00000000-0005-0000-0000-000039000000}"/>
    <cellStyle name="Bullets 15" xfId="32" xr:uid="{00000000-0005-0000-0000-00003A000000}"/>
    <cellStyle name="Bullets 16" xfId="33" xr:uid="{00000000-0005-0000-0000-00003B000000}"/>
    <cellStyle name="Bullets 17" xfId="34" xr:uid="{00000000-0005-0000-0000-00003C000000}"/>
    <cellStyle name="Bullets 18" xfId="35" xr:uid="{00000000-0005-0000-0000-00003D000000}"/>
    <cellStyle name="Bullets 19" xfId="36" xr:uid="{00000000-0005-0000-0000-00003E000000}"/>
    <cellStyle name="Bullets 2" xfId="37" xr:uid="{00000000-0005-0000-0000-00003F000000}"/>
    <cellStyle name="Bullets 2 2" xfId="1338" xr:uid="{00000000-0005-0000-0000-000040000000}"/>
    <cellStyle name="Bullets 20" xfId="38" xr:uid="{00000000-0005-0000-0000-000041000000}"/>
    <cellStyle name="Bullets 21" xfId="1331" xr:uid="{00000000-0005-0000-0000-000042000000}"/>
    <cellStyle name="Bullets 3" xfId="39" xr:uid="{00000000-0005-0000-0000-000043000000}"/>
    <cellStyle name="Bullets 3 2" xfId="1335" xr:uid="{00000000-0005-0000-0000-000044000000}"/>
    <cellStyle name="Bullets 4" xfId="40" xr:uid="{00000000-0005-0000-0000-000045000000}"/>
    <cellStyle name="Bullets 5" xfId="41" xr:uid="{00000000-0005-0000-0000-000046000000}"/>
    <cellStyle name="Bullets 6" xfId="42" xr:uid="{00000000-0005-0000-0000-000047000000}"/>
    <cellStyle name="Bullets 7" xfId="43" xr:uid="{00000000-0005-0000-0000-000048000000}"/>
    <cellStyle name="Bullets 8" xfId="44" xr:uid="{00000000-0005-0000-0000-000049000000}"/>
    <cellStyle name="Bullets 9" xfId="45" xr:uid="{00000000-0005-0000-0000-00004A000000}"/>
    <cellStyle name="Calculation 2" xfId="46" xr:uid="{00000000-0005-0000-0000-00004B000000}"/>
    <cellStyle name="Calculation 2 2" xfId="1140" xr:uid="{00000000-0005-0000-0000-00004C000000}"/>
    <cellStyle name="Check Cell 2" xfId="47" xr:uid="{00000000-0005-0000-0000-00004D000000}"/>
    <cellStyle name="Check Cell 2 2" xfId="1139" xr:uid="{00000000-0005-0000-0000-00004E000000}"/>
    <cellStyle name="Comma 2" xfId="1339" xr:uid="{00000000-0005-0000-0000-00004F000000}"/>
    <cellStyle name="Comma 2 2" xfId="48" xr:uid="{00000000-0005-0000-0000-000050000000}"/>
    <cellStyle name="Comma 2 2 2" xfId="1361" xr:uid="{00000000-0005-0000-0000-000051000000}"/>
    <cellStyle name="Comma 2 3" xfId="1360" xr:uid="{00000000-0005-0000-0000-000052000000}"/>
    <cellStyle name="Comma 3" xfId="1362" xr:uid="{00000000-0005-0000-0000-000053000000}"/>
    <cellStyle name="Comma 7" xfId="49" xr:uid="{00000000-0005-0000-0000-000054000000}"/>
    <cellStyle name="Currency" xfId="1561" builtinId="4"/>
    <cellStyle name="Currency 2" xfId="1340" xr:uid="{00000000-0005-0000-0000-000055000000}"/>
    <cellStyle name="Currency 2 10" xfId="50" xr:uid="{00000000-0005-0000-0000-000056000000}"/>
    <cellStyle name="Currency 2 10 2" xfId="1138" xr:uid="{00000000-0005-0000-0000-000057000000}"/>
    <cellStyle name="Currency 2 11" xfId="51" xr:uid="{00000000-0005-0000-0000-000058000000}"/>
    <cellStyle name="Currency 2 11 2" xfId="1137" xr:uid="{00000000-0005-0000-0000-000059000000}"/>
    <cellStyle name="Currency 2 12" xfId="52" xr:uid="{00000000-0005-0000-0000-00005A000000}"/>
    <cellStyle name="Currency 2 12 2" xfId="1136" xr:uid="{00000000-0005-0000-0000-00005B000000}"/>
    <cellStyle name="Currency 2 13" xfId="53" xr:uid="{00000000-0005-0000-0000-00005C000000}"/>
    <cellStyle name="Currency 2 13 2" xfId="1135" xr:uid="{00000000-0005-0000-0000-00005D000000}"/>
    <cellStyle name="Currency 2 14" xfId="54" xr:uid="{00000000-0005-0000-0000-00005E000000}"/>
    <cellStyle name="Currency 2 14 2" xfId="1134" xr:uid="{00000000-0005-0000-0000-00005F000000}"/>
    <cellStyle name="Currency 2 15" xfId="55" xr:uid="{00000000-0005-0000-0000-000060000000}"/>
    <cellStyle name="Currency 2 15 2" xfId="1133" xr:uid="{00000000-0005-0000-0000-000061000000}"/>
    <cellStyle name="Currency 2 16" xfId="56" xr:uid="{00000000-0005-0000-0000-000062000000}"/>
    <cellStyle name="Currency 2 16 2" xfId="1132" xr:uid="{00000000-0005-0000-0000-000063000000}"/>
    <cellStyle name="Currency 2 17" xfId="57" xr:uid="{00000000-0005-0000-0000-000064000000}"/>
    <cellStyle name="Currency 2 17 2" xfId="1131" xr:uid="{00000000-0005-0000-0000-000065000000}"/>
    <cellStyle name="Currency 2 18" xfId="58" xr:uid="{00000000-0005-0000-0000-000066000000}"/>
    <cellStyle name="Currency 2 18 2" xfId="1130" xr:uid="{00000000-0005-0000-0000-000067000000}"/>
    <cellStyle name="Currency 2 19" xfId="59" xr:uid="{00000000-0005-0000-0000-000068000000}"/>
    <cellStyle name="Currency 2 19 2" xfId="1129" xr:uid="{00000000-0005-0000-0000-000069000000}"/>
    <cellStyle name="Currency 2 2" xfId="60" xr:uid="{00000000-0005-0000-0000-00006A000000}"/>
    <cellStyle name="Currency 2 2 2" xfId="1073" xr:uid="{00000000-0005-0000-0000-00006B000000}"/>
    <cellStyle name="Currency 2 2 2 2" xfId="1363" xr:uid="{00000000-0005-0000-0000-00006C000000}"/>
    <cellStyle name="Currency 2 2 3" xfId="1128" xr:uid="{00000000-0005-0000-0000-00006D000000}"/>
    <cellStyle name="Currency 2 2 4" xfId="1332" xr:uid="{00000000-0005-0000-0000-00006E000000}"/>
    <cellStyle name="Currency 2 20" xfId="61" xr:uid="{00000000-0005-0000-0000-00006F000000}"/>
    <cellStyle name="Currency 2 20 2" xfId="1127" xr:uid="{00000000-0005-0000-0000-000070000000}"/>
    <cellStyle name="Currency 2 21" xfId="62" xr:uid="{00000000-0005-0000-0000-000071000000}"/>
    <cellStyle name="Currency 2 21 2" xfId="1126" xr:uid="{00000000-0005-0000-0000-000072000000}"/>
    <cellStyle name="Currency 2 22" xfId="63" xr:uid="{00000000-0005-0000-0000-000073000000}"/>
    <cellStyle name="Currency 2 22 2" xfId="1125" xr:uid="{00000000-0005-0000-0000-000074000000}"/>
    <cellStyle name="Currency 2 23" xfId="64" xr:uid="{00000000-0005-0000-0000-000075000000}"/>
    <cellStyle name="Currency 2 23 2" xfId="1124" xr:uid="{00000000-0005-0000-0000-000076000000}"/>
    <cellStyle name="Currency 2 24" xfId="65" xr:uid="{00000000-0005-0000-0000-000077000000}"/>
    <cellStyle name="Currency 2 24 2" xfId="1123" xr:uid="{00000000-0005-0000-0000-000078000000}"/>
    <cellStyle name="Currency 2 25" xfId="66" xr:uid="{00000000-0005-0000-0000-000079000000}"/>
    <cellStyle name="Currency 2 25 2" xfId="1122" xr:uid="{00000000-0005-0000-0000-00007A000000}"/>
    <cellStyle name="Currency 2 26" xfId="67" xr:uid="{00000000-0005-0000-0000-00007B000000}"/>
    <cellStyle name="Currency 2 26 2" xfId="1121" xr:uid="{00000000-0005-0000-0000-00007C000000}"/>
    <cellStyle name="Currency 2 27" xfId="68" xr:uid="{00000000-0005-0000-0000-00007D000000}"/>
    <cellStyle name="Currency 2 27 2" xfId="1120" xr:uid="{00000000-0005-0000-0000-00007E000000}"/>
    <cellStyle name="Currency 2 28" xfId="69" xr:uid="{00000000-0005-0000-0000-00007F000000}"/>
    <cellStyle name="Currency 2 28 2" xfId="1119" xr:uid="{00000000-0005-0000-0000-000080000000}"/>
    <cellStyle name="Currency 2 29" xfId="70" xr:uid="{00000000-0005-0000-0000-000081000000}"/>
    <cellStyle name="Currency 2 29 2" xfId="1118" xr:uid="{00000000-0005-0000-0000-000082000000}"/>
    <cellStyle name="Currency 2 3" xfId="71" xr:uid="{00000000-0005-0000-0000-000083000000}"/>
    <cellStyle name="Currency 2 3 2" xfId="1117" xr:uid="{00000000-0005-0000-0000-000084000000}"/>
    <cellStyle name="Currency 2 3 2 2" xfId="1364" xr:uid="{00000000-0005-0000-0000-000085000000}"/>
    <cellStyle name="Currency 2 3 3" xfId="1365" xr:uid="{00000000-0005-0000-0000-000086000000}"/>
    <cellStyle name="Currency 2 30" xfId="72" xr:uid="{00000000-0005-0000-0000-000087000000}"/>
    <cellStyle name="Currency 2 30 2" xfId="1116" xr:uid="{00000000-0005-0000-0000-000088000000}"/>
    <cellStyle name="Currency 2 31" xfId="73" xr:uid="{00000000-0005-0000-0000-000089000000}"/>
    <cellStyle name="Currency 2 31 2" xfId="1115" xr:uid="{00000000-0005-0000-0000-00008A000000}"/>
    <cellStyle name="Currency 2 32" xfId="74" xr:uid="{00000000-0005-0000-0000-00008B000000}"/>
    <cellStyle name="Currency 2 32 2" xfId="1114" xr:uid="{00000000-0005-0000-0000-00008C000000}"/>
    <cellStyle name="Currency 2 33" xfId="75" xr:uid="{00000000-0005-0000-0000-00008D000000}"/>
    <cellStyle name="Currency 2 33 2" xfId="1113" xr:uid="{00000000-0005-0000-0000-00008E000000}"/>
    <cellStyle name="Currency 2 34" xfId="76" xr:uid="{00000000-0005-0000-0000-00008F000000}"/>
    <cellStyle name="Currency 2 34 2" xfId="1112" xr:uid="{00000000-0005-0000-0000-000090000000}"/>
    <cellStyle name="Currency 2 35" xfId="77" xr:uid="{00000000-0005-0000-0000-000091000000}"/>
    <cellStyle name="Currency 2 35 2" xfId="1366" xr:uid="{00000000-0005-0000-0000-000092000000}"/>
    <cellStyle name="Currency 2 36" xfId="78" xr:uid="{00000000-0005-0000-0000-000093000000}"/>
    <cellStyle name="Currency 2 36 2" xfId="1367" xr:uid="{00000000-0005-0000-0000-000094000000}"/>
    <cellStyle name="Currency 2 37" xfId="79" xr:uid="{00000000-0005-0000-0000-000095000000}"/>
    <cellStyle name="Currency 2 37 2" xfId="1368" xr:uid="{00000000-0005-0000-0000-000096000000}"/>
    <cellStyle name="Currency 2 38" xfId="80" xr:uid="{00000000-0005-0000-0000-000097000000}"/>
    <cellStyle name="Currency 2 38 2" xfId="1369" xr:uid="{00000000-0005-0000-0000-000098000000}"/>
    <cellStyle name="Currency 2 39" xfId="81" xr:uid="{00000000-0005-0000-0000-000099000000}"/>
    <cellStyle name="Currency 2 39 2" xfId="1370" xr:uid="{00000000-0005-0000-0000-00009A000000}"/>
    <cellStyle name="Currency 2 4" xfId="82" xr:uid="{00000000-0005-0000-0000-00009B000000}"/>
    <cellStyle name="Currency 2 4 2" xfId="1111" xr:uid="{00000000-0005-0000-0000-00009C000000}"/>
    <cellStyle name="Currency 2 40" xfId="83" xr:uid="{00000000-0005-0000-0000-00009D000000}"/>
    <cellStyle name="Currency 2 40 2" xfId="1371" xr:uid="{00000000-0005-0000-0000-00009E000000}"/>
    <cellStyle name="Currency 2 41" xfId="84" xr:uid="{00000000-0005-0000-0000-00009F000000}"/>
    <cellStyle name="Currency 2 41 2" xfId="1372" xr:uid="{00000000-0005-0000-0000-0000A0000000}"/>
    <cellStyle name="Currency 2 42" xfId="85" xr:uid="{00000000-0005-0000-0000-0000A1000000}"/>
    <cellStyle name="Currency 2 42 2" xfId="1373" xr:uid="{00000000-0005-0000-0000-0000A2000000}"/>
    <cellStyle name="Currency 2 43" xfId="86" xr:uid="{00000000-0005-0000-0000-0000A3000000}"/>
    <cellStyle name="Currency 2 43 2" xfId="1374" xr:uid="{00000000-0005-0000-0000-0000A4000000}"/>
    <cellStyle name="Currency 2 44" xfId="87" xr:uid="{00000000-0005-0000-0000-0000A5000000}"/>
    <cellStyle name="Currency 2 44 2" xfId="1375" xr:uid="{00000000-0005-0000-0000-0000A6000000}"/>
    <cellStyle name="Currency 2 45" xfId="88" xr:uid="{00000000-0005-0000-0000-0000A7000000}"/>
    <cellStyle name="Currency 2 45 2" xfId="1376" xr:uid="{00000000-0005-0000-0000-0000A8000000}"/>
    <cellStyle name="Currency 2 46" xfId="89" xr:uid="{00000000-0005-0000-0000-0000A9000000}"/>
    <cellStyle name="Currency 2 46 2" xfId="1377" xr:uid="{00000000-0005-0000-0000-0000AA000000}"/>
    <cellStyle name="Currency 2 47" xfId="90" xr:uid="{00000000-0005-0000-0000-0000AB000000}"/>
    <cellStyle name="Currency 2 47 2" xfId="1378" xr:uid="{00000000-0005-0000-0000-0000AC000000}"/>
    <cellStyle name="Currency 2 48" xfId="91" xr:uid="{00000000-0005-0000-0000-0000AD000000}"/>
    <cellStyle name="Currency 2 48 2" xfId="1379" xr:uid="{00000000-0005-0000-0000-0000AE000000}"/>
    <cellStyle name="Currency 2 49" xfId="92" xr:uid="{00000000-0005-0000-0000-0000AF000000}"/>
    <cellStyle name="Currency 2 49 2" xfId="1380" xr:uid="{00000000-0005-0000-0000-0000B0000000}"/>
    <cellStyle name="Currency 2 5" xfId="93" xr:uid="{00000000-0005-0000-0000-0000B1000000}"/>
    <cellStyle name="Currency 2 5 2" xfId="1110" xr:uid="{00000000-0005-0000-0000-0000B2000000}"/>
    <cellStyle name="Currency 2 50" xfId="94" xr:uid="{00000000-0005-0000-0000-0000B3000000}"/>
    <cellStyle name="Currency 2 50 2" xfId="1381" xr:uid="{00000000-0005-0000-0000-0000B4000000}"/>
    <cellStyle name="Currency 2 51" xfId="95" xr:uid="{00000000-0005-0000-0000-0000B5000000}"/>
    <cellStyle name="Currency 2 51 2" xfId="1382" xr:uid="{00000000-0005-0000-0000-0000B6000000}"/>
    <cellStyle name="Currency 2 52" xfId="96" xr:uid="{00000000-0005-0000-0000-0000B7000000}"/>
    <cellStyle name="Currency 2 52 2" xfId="1383" xr:uid="{00000000-0005-0000-0000-0000B8000000}"/>
    <cellStyle name="Currency 2 53" xfId="97" xr:uid="{00000000-0005-0000-0000-0000B9000000}"/>
    <cellStyle name="Currency 2 53 2" xfId="1384" xr:uid="{00000000-0005-0000-0000-0000BA000000}"/>
    <cellStyle name="Currency 2 54" xfId="98" xr:uid="{00000000-0005-0000-0000-0000BB000000}"/>
    <cellStyle name="Currency 2 54 2" xfId="1385" xr:uid="{00000000-0005-0000-0000-0000BC000000}"/>
    <cellStyle name="Currency 2 55" xfId="1386" xr:uid="{00000000-0005-0000-0000-0000BD000000}"/>
    <cellStyle name="Currency 2 56" xfId="1387" xr:uid="{00000000-0005-0000-0000-0000BE000000}"/>
    <cellStyle name="Currency 2 57" xfId="1388" xr:uid="{00000000-0005-0000-0000-0000BF000000}"/>
    <cellStyle name="Currency 2 58" xfId="1389" xr:uid="{00000000-0005-0000-0000-0000C0000000}"/>
    <cellStyle name="Currency 2 59" xfId="1390" xr:uid="{00000000-0005-0000-0000-0000C1000000}"/>
    <cellStyle name="Currency 2 6" xfId="99" xr:uid="{00000000-0005-0000-0000-0000C2000000}"/>
    <cellStyle name="Currency 2 6 2" xfId="1109" xr:uid="{00000000-0005-0000-0000-0000C3000000}"/>
    <cellStyle name="Currency 2 60" xfId="1391" xr:uid="{00000000-0005-0000-0000-0000C4000000}"/>
    <cellStyle name="Currency 2 61" xfId="1392" xr:uid="{00000000-0005-0000-0000-0000C5000000}"/>
    <cellStyle name="Currency 2 62" xfId="1393" xr:uid="{00000000-0005-0000-0000-0000C6000000}"/>
    <cellStyle name="Currency 2 63" xfId="1394" xr:uid="{00000000-0005-0000-0000-0000C7000000}"/>
    <cellStyle name="Currency 2 64" xfId="1395" xr:uid="{00000000-0005-0000-0000-0000C8000000}"/>
    <cellStyle name="Currency 2 65" xfId="1396" xr:uid="{00000000-0005-0000-0000-0000C9000000}"/>
    <cellStyle name="Currency 2 66" xfId="1397" xr:uid="{00000000-0005-0000-0000-0000CA000000}"/>
    <cellStyle name="Currency 2 67" xfId="1398" xr:uid="{00000000-0005-0000-0000-0000CB000000}"/>
    <cellStyle name="Currency 2 68" xfId="1399" xr:uid="{00000000-0005-0000-0000-0000CC000000}"/>
    <cellStyle name="Currency 2 69" xfId="1400" xr:uid="{00000000-0005-0000-0000-0000CD000000}"/>
    <cellStyle name="Currency 2 7" xfId="100" xr:uid="{00000000-0005-0000-0000-0000CE000000}"/>
    <cellStyle name="Currency 2 7 2" xfId="1108" xr:uid="{00000000-0005-0000-0000-0000CF000000}"/>
    <cellStyle name="Currency 2 70" xfId="1401" xr:uid="{00000000-0005-0000-0000-0000D0000000}"/>
    <cellStyle name="Currency 2 71" xfId="1402" xr:uid="{00000000-0005-0000-0000-0000D1000000}"/>
    <cellStyle name="Currency 2 72" xfId="1403" xr:uid="{00000000-0005-0000-0000-0000D2000000}"/>
    <cellStyle name="Currency 2 73" xfId="1404" xr:uid="{00000000-0005-0000-0000-0000D3000000}"/>
    <cellStyle name="Currency 2 74" xfId="1405" xr:uid="{00000000-0005-0000-0000-0000D4000000}"/>
    <cellStyle name="Currency 2 75" xfId="1406" xr:uid="{00000000-0005-0000-0000-0000D5000000}"/>
    <cellStyle name="Currency 2 8" xfId="101" xr:uid="{00000000-0005-0000-0000-0000D6000000}"/>
    <cellStyle name="Currency 2 8 2" xfId="1107" xr:uid="{00000000-0005-0000-0000-0000D7000000}"/>
    <cellStyle name="Currency 2 9" xfId="102" xr:uid="{00000000-0005-0000-0000-0000D8000000}"/>
    <cellStyle name="Currency 2 9 2" xfId="1106" xr:uid="{00000000-0005-0000-0000-0000D9000000}"/>
    <cellStyle name="Currency 3 10" xfId="103" xr:uid="{00000000-0005-0000-0000-0000DA000000}"/>
    <cellStyle name="Currency 3 10 2" xfId="1105" xr:uid="{00000000-0005-0000-0000-0000DB000000}"/>
    <cellStyle name="Currency 3 11" xfId="104" xr:uid="{00000000-0005-0000-0000-0000DC000000}"/>
    <cellStyle name="Currency 3 11 2" xfId="1104" xr:uid="{00000000-0005-0000-0000-0000DD000000}"/>
    <cellStyle name="Currency 3 12" xfId="105" xr:uid="{00000000-0005-0000-0000-0000DE000000}"/>
    <cellStyle name="Currency 3 12 2" xfId="1103" xr:uid="{00000000-0005-0000-0000-0000DF000000}"/>
    <cellStyle name="Currency 3 13" xfId="106" xr:uid="{00000000-0005-0000-0000-0000E0000000}"/>
    <cellStyle name="Currency 3 13 2" xfId="1102" xr:uid="{00000000-0005-0000-0000-0000E1000000}"/>
    <cellStyle name="Currency 3 14" xfId="107" xr:uid="{00000000-0005-0000-0000-0000E2000000}"/>
    <cellStyle name="Currency 3 14 2" xfId="1101" xr:uid="{00000000-0005-0000-0000-0000E3000000}"/>
    <cellStyle name="Currency 3 15" xfId="108" xr:uid="{00000000-0005-0000-0000-0000E4000000}"/>
    <cellStyle name="Currency 3 15 2" xfId="1100" xr:uid="{00000000-0005-0000-0000-0000E5000000}"/>
    <cellStyle name="Currency 3 16" xfId="109" xr:uid="{00000000-0005-0000-0000-0000E6000000}"/>
    <cellStyle name="Currency 3 16 2" xfId="1099" xr:uid="{00000000-0005-0000-0000-0000E7000000}"/>
    <cellStyle name="Currency 3 17" xfId="1407" xr:uid="{00000000-0005-0000-0000-0000E8000000}"/>
    <cellStyle name="Currency 3 18" xfId="1408" xr:uid="{00000000-0005-0000-0000-0000E9000000}"/>
    <cellStyle name="Currency 3 19" xfId="1409" xr:uid="{00000000-0005-0000-0000-0000EA000000}"/>
    <cellStyle name="Currency 3 2" xfId="110" xr:uid="{00000000-0005-0000-0000-0000EB000000}"/>
    <cellStyle name="Currency 3 2 2" xfId="1098" xr:uid="{00000000-0005-0000-0000-0000EC000000}"/>
    <cellStyle name="Currency 3 2 2 2" xfId="1410" xr:uid="{00000000-0005-0000-0000-0000ED000000}"/>
    <cellStyle name="Currency 3 3" xfId="111" xr:uid="{00000000-0005-0000-0000-0000EE000000}"/>
    <cellStyle name="Currency 3 3 2" xfId="1097" xr:uid="{00000000-0005-0000-0000-0000EF000000}"/>
    <cellStyle name="Currency 3 4" xfId="112" xr:uid="{00000000-0005-0000-0000-0000F0000000}"/>
    <cellStyle name="Currency 3 4 2" xfId="1096" xr:uid="{00000000-0005-0000-0000-0000F1000000}"/>
    <cellStyle name="Currency 3 5" xfId="113" xr:uid="{00000000-0005-0000-0000-0000F2000000}"/>
    <cellStyle name="Currency 3 5 2" xfId="1095" xr:uid="{00000000-0005-0000-0000-0000F3000000}"/>
    <cellStyle name="Currency 3 6" xfId="114" xr:uid="{00000000-0005-0000-0000-0000F4000000}"/>
    <cellStyle name="Currency 3 6 2" xfId="1094" xr:uid="{00000000-0005-0000-0000-0000F5000000}"/>
    <cellStyle name="Currency 3 7" xfId="115" xr:uid="{00000000-0005-0000-0000-0000F6000000}"/>
    <cellStyle name="Currency 3 7 2" xfId="1093" xr:uid="{00000000-0005-0000-0000-0000F7000000}"/>
    <cellStyle name="Currency 3 8" xfId="116" xr:uid="{00000000-0005-0000-0000-0000F8000000}"/>
    <cellStyle name="Currency 3 8 2" xfId="1092" xr:uid="{00000000-0005-0000-0000-0000F9000000}"/>
    <cellStyle name="Currency 3 9" xfId="117" xr:uid="{00000000-0005-0000-0000-0000FA000000}"/>
    <cellStyle name="Currency 3 9 2" xfId="1091" xr:uid="{00000000-0005-0000-0000-0000FB000000}"/>
    <cellStyle name="Currency 4 10" xfId="118" xr:uid="{00000000-0005-0000-0000-0000FC000000}"/>
    <cellStyle name="Currency 4 10 2" xfId="1090" xr:uid="{00000000-0005-0000-0000-0000FD000000}"/>
    <cellStyle name="Currency 4 11" xfId="119" xr:uid="{00000000-0005-0000-0000-0000FE000000}"/>
    <cellStyle name="Currency 4 11 2" xfId="1089" xr:uid="{00000000-0005-0000-0000-0000FF000000}"/>
    <cellStyle name="Currency 4 12" xfId="120" xr:uid="{00000000-0005-0000-0000-000000010000}"/>
    <cellStyle name="Currency 4 12 2" xfId="1088" xr:uid="{00000000-0005-0000-0000-000001010000}"/>
    <cellStyle name="Currency 4 13" xfId="121" xr:uid="{00000000-0005-0000-0000-000002010000}"/>
    <cellStyle name="Currency 4 13 2" xfId="1087" xr:uid="{00000000-0005-0000-0000-000003010000}"/>
    <cellStyle name="Currency 4 14" xfId="122" xr:uid="{00000000-0005-0000-0000-000004010000}"/>
    <cellStyle name="Currency 4 14 2" xfId="1086" xr:uid="{00000000-0005-0000-0000-000005010000}"/>
    <cellStyle name="Currency 4 15" xfId="123" xr:uid="{00000000-0005-0000-0000-000006010000}"/>
    <cellStyle name="Currency 4 15 2" xfId="1085" xr:uid="{00000000-0005-0000-0000-000007010000}"/>
    <cellStyle name="Currency 4 16" xfId="124" xr:uid="{00000000-0005-0000-0000-000008010000}"/>
    <cellStyle name="Currency 4 16 2" xfId="1084" xr:uid="{00000000-0005-0000-0000-000009010000}"/>
    <cellStyle name="Currency 4 17" xfId="1411" xr:uid="{00000000-0005-0000-0000-00000A010000}"/>
    <cellStyle name="Currency 4 18" xfId="1412" xr:uid="{00000000-0005-0000-0000-00000B010000}"/>
    <cellStyle name="Currency 4 19" xfId="1413" xr:uid="{00000000-0005-0000-0000-00000C010000}"/>
    <cellStyle name="Currency 4 2" xfId="125" xr:uid="{00000000-0005-0000-0000-00000D010000}"/>
    <cellStyle name="Currency 4 2 2" xfId="1083" xr:uid="{00000000-0005-0000-0000-00000E010000}"/>
    <cellStyle name="Currency 4 3" xfId="126" xr:uid="{00000000-0005-0000-0000-00000F010000}"/>
    <cellStyle name="Currency 4 3 2" xfId="1082" xr:uid="{00000000-0005-0000-0000-000010010000}"/>
    <cellStyle name="Currency 4 4" xfId="127" xr:uid="{00000000-0005-0000-0000-000011010000}"/>
    <cellStyle name="Currency 4 4 2" xfId="1081" xr:uid="{00000000-0005-0000-0000-000012010000}"/>
    <cellStyle name="Currency 4 5" xfId="128" xr:uid="{00000000-0005-0000-0000-000013010000}"/>
    <cellStyle name="Currency 4 5 2" xfId="1080" xr:uid="{00000000-0005-0000-0000-000014010000}"/>
    <cellStyle name="Currency 4 6" xfId="129" xr:uid="{00000000-0005-0000-0000-000015010000}"/>
    <cellStyle name="Currency 4 6 2" xfId="1079" xr:uid="{00000000-0005-0000-0000-000016010000}"/>
    <cellStyle name="Currency 4 7" xfId="130" xr:uid="{00000000-0005-0000-0000-000017010000}"/>
    <cellStyle name="Currency 4 7 2" xfId="1078" xr:uid="{00000000-0005-0000-0000-000018010000}"/>
    <cellStyle name="Currency 4 8" xfId="131" xr:uid="{00000000-0005-0000-0000-000019010000}"/>
    <cellStyle name="Currency 4 8 2" xfId="1077" xr:uid="{00000000-0005-0000-0000-00001A010000}"/>
    <cellStyle name="Currency 4 9" xfId="132" xr:uid="{00000000-0005-0000-0000-00001B010000}"/>
    <cellStyle name="Currency 4 9 2" xfId="1076" xr:uid="{00000000-0005-0000-0000-00001C010000}"/>
    <cellStyle name="Currency 5 10" xfId="133" xr:uid="{00000000-0005-0000-0000-00001D010000}"/>
    <cellStyle name="Currency 5 11" xfId="134" xr:uid="{00000000-0005-0000-0000-00001E010000}"/>
    <cellStyle name="Currency 5 12" xfId="135" xr:uid="{00000000-0005-0000-0000-00001F010000}"/>
    <cellStyle name="Currency 5 13" xfId="136" xr:uid="{00000000-0005-0000-0000-000020010000}"/>
    <cellStyle name="Currency 5 14" xfId="137" xr:uid="{00000000-0005-0000-0000-000021010000}"/>
    <cellStyle name="Currency 5 15" xfId="138" xr:uid="{00000000-0005-0000-0000-000022010000}"/>
    <cellStyle name="Currency 5 16" xfId="139" xr:uid="{00000000-0005-0000-0000-000023010000}"/>
    <cellStyle name="Currency 5 2" xfId="140" xr:uid="{00000000-0005-0000-0000-000024010000}"/>
    <cellStyle name="Currency 5 3" xfId="141" xr:uid="{00000000-0005-0000-0000-000025010000}"/>
    <cellStyle name="Currency 5 4" xfId="142" xr:uid="{00000000-0005-0000-0000-000026010000}"/>
    <cellStyle name="Currency 5 5" xfId="143" xr:uid="{00000000-0005-0000-0000-000027010000}"/>
    <cellStyle name="Currency 5 6" xfId="144" xr:uid="{00000000-0005-0000-0000-000028010000}"/>
    <cellStyle name="Currency 5 7" xfId="145" xr:uid="{00000000-0005-0000-0000-000029010000}"/>
    <cellStyle name="Currency 5 8" xfId="146" xr:uid="{00000000-0005-0000-0000-00002A010000}"/>
    <cellStyle name="Currency 5 9" xfId="147" xr:uid="{00000000-0005-0000-0000-00002B010000}"/>
    <cellStyle name="Currency 6 10" xfId="148" xr:uid="{00000000-0005-0000-0000-00002C010000}"/>
    <cellStyle name="Currency 6 11" xfId="149" xr:uid="{00000000-0005-0000-0000-00002D010000}"/>
    <cellStyle name="Currency 6 12" xfId="150" xr:uid="{00000000-0005-0000-0000-00002E010000}"/>
    <cellStyle name="Currency 6 13" xfId="151" xr:uid="{00000000-0005-0000-0000-00002F010000}"/>
    <cellStyle name="Currency 6 14" xfId="152" xr:uid="{00000000-0005-0000-0000-000030010000}"/>
    <cellStyle name="Currency 6 15" xfId="153" xr:uid="{00000000-0005-0000-0000-000031010000}"/>
    <cellStyle name="Currency 6 16" xfId="154" xr:uid="{00000000-0005-0000-0000-000032010000}"/>
    <cellStyle name="Currency 6 2" xfId="155" xr:uid="{00000000-0005-0000-0000-000033010000}"/>
    <cellStyle name="Currency 6 3" xfId="156" xr:uid="{00000000-0005-0000-0000-000034010000}"/>
    <cellStyle name="Currency 6 4" xfId="157" xr:uid="{00000000-0005-0000-0000-000035010000}"/>
    <cellStyle name="Currency 6 5" xfId="158" xr:uid="{00000000-0005-0000-0000-000036010000}"/>
    <cellStyle name="Currency 6 6" xfId="159" xr:uid="{00000000-0005-0000-0000-000037010000}"/>
    <cellStyle name="Currency 6 7" xfId="160" xr:uid="{00000000-0005-0000-0000-000038010000}"/>
    <cellStyle name="Currency 6 8" xfId="161" xr:uid="{00000000-0005-0000-0000-000039010000}"/>
    <cellStyle name="Currency 6 9" xfId="162" xr:uid="{00000000-0005-0000-0000-00003A010000}"/>
    <cellStyle name="Currency 7 10" xfId="163" xr:uid="{00000000-0005-0000-0000-00003B010000}"/>
    <cellStyle name="Currency 7 11" xfId="164" xr:uid="{00000000-0005-0000-0000-00003C010000}"/>
    <cellStyle name="Currency 7 12" xfId="165" xr:uid="{00000000-0005-0000-0000-00003D010000}"/>
    <cellStyle name="Currency 7 13" xfId="166" xr:uid="{00000000-0005-0000-0000-00003E010000}"/>
    <cellStyle name="Currency 7 14" xfId="167" xr:uid="{00000000-0005-0000-0000-00003F010000}"/>
    <cellStyle name="Currency 7 15" xfId="168" xr:uid="{00000000-0005-0000-0000-000040010000}"/>
    <cellStyle name="Currency 7 16" xfId="169" xr:uid="{00000000-0005-0000-0000-000041010000}"/>
    <cellStyle name="Currency 7 2" xfId="170" xr:uid="{00000000-0005-0000-0000-000042010000}"/>
    <cellStyle name="Currency 7 3" xfId="171" xr:uid="{00000000-0005-0000-0000-000043010000}"/>
    <cellStyle name="Currency 7 4" xfId="172" xr:uid="{00000000-0005-0000-0000-000044010000}"/>
    <cellStyle name="Currency 7 5" xfId="173" xr:uid="{00000000-0005-0000-0000-000045010000}"/>
    <cellStyle name="Currency 7 6" xfId="174" xr:uid="{00000000-0005-0000-0000-000046010000}"/>
    <cellStyle name="Currency 7 7" xfId="175" xr:uid="{00000000-0005-0000-0000-000047010000}"/>
    <cellStyle name="Currency 7 8" xfId="176" xr:uid="{00000000-0005-0000-0000-000048010000}"/>
    <cellStyle name="Currency 7 9" xfId="177" xr:uid="{00000000-0005-0000-0000-000049010000}"/>
    <cellStyle name="Currency 8 10" xfId="178" xr:uid="{00000000-0005-0000-0000-00004A010000}"/>
    <cellStyle name="Currency 8 11" xfId="179" xr:uid="{00000000-0005-0000-0000-00004B010000}"/>
    <cellStyle name="Currency 8 12" xfId="180" xr:uid="{00000000-0005-0000-0000-00004C010000}"/>
    <cellStyle name="Currency 8 13" xfId="181" xr:uid="{00000000-0005-0000-0000-00004D010000}"/>
    <cellStyle name="Currency 8 14" xfId="182" xr:uid="{00000000-0005-0000-0000-00004E010000}"/>
    <cellStyle name="Currency 8 15" xfId="183" xr:uid="{00000000-0005-0000-0000-00004F010000}"/>
    <cellStyle name="Currency 8 16" xfId="184" xr:uid="{00000000-0005-0000-0000-000050010000}"/>
    <cellStyle name="Currency 8 2" xfId="185" xr:uid="{00000000-0005-0000-0000-000051010000}"/>
    <cellStyle name="Currency 8 3" xfId="186" xr:uid="{00000000-0005-0000-0000-000052010000}"/>
    <cellStyle name="Currency 8 4" xfId="187" xr:uid="{00000000-0005-0000-0000-000053010000}"/>
    <cellStyle name="Currency 8 5" xfId="188" xr:uid="{00000000-0005-0000-0000-000054010000}"/>
    <cellStyle name="Currency 8 6" xfId="189" xr:uid="{00000000-0005-0000-0000-000055010000}"/>
    <cellStyle name="Currency 8 7" xfId="190" xr:uid="{00000000-0005-0000-0000-000056010000}"/>
    <cellStyle name="Currency 8 8" xfId="191" xr:uid="{00000000-0005-0000-0000-000057010000}"/>
    <cellStyle name="Currency 8 9" xfId="192" xr:uid="{00000000-0005-0000-0000-000058010000}"/>
    <cellStyle name="Currency 9 10" xfId="193" xr:uid="{00000000-0005-0000-0000-000059010000}"/>
    <cellStyle name="Currency 9 11" xfId="194" xr:uid="{00000000-0005-0000-0000-00005A010000}"/>
    <cellStyle name="Currency 9 12" xfId="195" xr:uid="{00000000-0005-0000-0000-00005B010000}"/>
    <cellStyle name="Currency 9 13" xfId="196" xr:uid="{00000000-0005-0000-0000-00005C010000}"/>
    <cellStyle name="Currency 9 14" xfId="197" xr:uid="{00000000-0005-0000-0000-00005D010000}"/>
    <cellStyle name="Currency 9 15" xfId="198" xr:uid="{00000000-0005-0000-0000-00005E010000}"/>
    <cellStyle name="Currency 9 16" xfId="199" xr:uid="{00000000-0005-0000-0000-00005F010000}"/>
    <cellStyle name="Currency 9 2" xfId="200" xr:uid="{00000000-0005-0000-0000-000060010000}"/>
    <cellStyle name="Currency 9 3" xfId="201" xr:uid="{00000000-0005-0000-0000-000061010000}"/>
    <cellStyle name="Currency 9 4" xfId="202" xr:uid="{00000000-0005-0000-0000-000062010000}"/>
    <cellStyle name="Currency 9 5" xfId="203" xr:uid="{00000000-0005-0000-0000-000063010000}"/>
    <cellStyle name="Currency 9 6" xfId="204" xr:uid="{00000000-0005-0000-0000-000064010000}"/>
    <cellStyle name="Currency 9 7" xfId="205" xr:uid="{00000000-0005-0000-0000-000065010000}"/>
    <cellStyle name="Currency 9 8" xfId="206" xr:uid="{00000000-0005-0000-0000-000066010000}"/>
    <cellStyle name="Currency 9 9" xfId="207" xr:uid="{00000000-0005-0000-0000-000067010000}"/>
    <cellStyle name="Explanatory Text 2" xfId="208" xr:uid="{00000000-0005-0000-0000-000068010000}"/>
    <cellStyle name="Explanatory Text 2 2" xfId="1167" xr:uid="{00000000-0005-0000-0000-000069010000}"/>
    <cellStyle name="Good 2" xfId="209" xr:uid="{00000000-0005-0000-0000-00006A010000}"/>
    <cellStyle name="Good 2 2" xfId="1168" xr:uid="{00000000-0005-0000-0000-00006B010000}"/>
    <cellStyle name="Grey" xfId="1414" xr:uid="{00000000-0005-0000-0000-00006C010000}"/>
    <cellStyle name="Header1" xfId="1415" xr:uid="{00000000-0005-0000-0000-00006D010000}"/>
    <cellStyle name="Header2" xfId="1416" xr:uid="{00000000-0005-0000-0000-00006E010000}"/>
    <cellStyle name="Heading 1 2" xfId="210" xr:uid="{00000000-0005-0000-0000-00006F010000}"/>
    <cellStyle name="Heading 1 2 2" xfId="1169" xr:uid="{00000000-0005-0000-0000-000070010000}"/>
    <cellStyle name="Heading 2 2" xfId="211" xr:uid="{00000000-0005-0000-0000-000071010000}"/>
    <cellStyle name="Heading 2 2 2" xfId="1170" xr:uid="{00000000-0005-0000-0000-000072010000}"/>
    <cellStyle name="Heading 3 2" xfId="212" xr:uid="{00000000-0005-0000-0000-000073010000}"/>
    <cellStyle name="Heading 3 2 2" xfId="1171" xr:uid="{00000000-0005-0000-0000-000074010000}"/>
    <cellStyle name="Heading 4 2" xfId="213" xr:uid="{00000000-0005-0000-0000-000075010000}"/>
    <cellStyle name="Heading 4 2 2" xfId="1172" xr:uid="{00000000-0005-0000-0000-000076010000}"/>
    <cellStyle name="Heading1" xfId="1417" xr:uid="{00000000-0005-0000-0000-000077010000}"/>
    <cellStyle name="Input [yellow]" xfId="1418" xr:uid="{00000000-0005-0000-0000-000078010000}"/>
    <cellStyle name="Input 2" xfId="214" xr:uid="{00000000-0005-0000-0000-000079010000}"/>
    <cellStyle name="Input 2 2" xfId="1173" xr:uid="{00000000-0005-0000-0000-00007A010000}"/>
    <cellStyle name="Linked Cell 2" xfId="215" xr:uid="{00000000-0005-0000-0000-00007B010000}"/>
    <cellStyle name="Linked Cell 2 2" xfId="1174" xr:uid="{00000000-0005-0000-0000-00007C010000}"/>
    <cellStyle name="Neutral 2" xfId="216" xr:uid="{00000000-0005-0000-0000-00007D010000}"/>
    <cellStyle name="Neutral 2 2" xfId="1175" xr:uid="{00000000-0005-0000-0000-00007E010000}"/>
    <cellStyle name="no dec" xfId="1419" xr:uid="{00000000-0005-0000-0000-00007F010000}"/>
    <cellStyle name="Normal" xfId="0" builtinId="0"/>
    <cellStyle name="Normal - Style1" xfId="1420" xr:uid="{00000000-0005-0000-0000-000081010000}"/>
    <cellStyle name="Normal 10" xfId="217" xr:uid="{00000000-0005-0000-0000-000082010000}"/>
    <cellStyle name="Normal 11" xfId="218" xr:uid="{00000000-0005-0000-0000-000083010000}"/>
    <cellStyle name="Normal 12" xfId="219" xr:uid="{00000000-0005-0000-0000-000084010000}"/>
    <cellStyle name="Normal 13" xfId="220" xr:uid="{00000000-0005-0000-0000-000085010000}"/>
    <cellStyle name="Normal 14" xfId="221" xr:uid="{00000000-0005-0000-0000-000086010000}"/>
    <cellStyle name="Normal 14 10" xfId="222" xr:uid="{00000000-0005-0000-0000-000087010000}"/>
    <cellStyle name="Normal 14 10 10" xfId="1560" xr:uid="{00000000-0005-0000-0000-000088010000}"/>
    <cellStyle name="Normal 14 10 2" xfId="223" xr:uid="{00000000-0005-0000-0000-000089010000}"/>
    <cellStyle name="Normal 14 10 3" xfId="1176" xr:uid="{00000000-0005-0000-0000-00008A010000}"/>
    <cellStyle name="Normal 14 10 4" xfId="1421" xr:uid="{00000000-0005-0000-0000-00008B010000}"/>
    <cellStyle name="Normal 14 100" xfId="224" xr:uid="{00000000-0005-0000-0000-00008C010000}"/>
    <cellStyle name="Normal 14 101" xfId="225" xr:uid="{00000000-0005-0000-0000-00008D010000}"/>
    <cellStyle name="Normal 14 102" xfId="226" xr:uid="{00000000-0005-0000-0000-00008E010000}"/>
    <cellStyle name="Normal 14 103" xfId="227" xr:uid="{00000000-0005-0000-0000-00008F010000}"/>
    <cellStyle name="Normal 14 104" xfId="228" xr:uid="{00000000-0005-0000-0000-000090010000}"/>
    <cellStyle name="Normal 14 105" xfId="229" xr:uid="{00000000-0005-0000-0000-000091010000}"/>
    <cellStyle name="Normal 14 106" xfId="230" xr:uid="{00000000-0005-0000-0000-000092010000}"/>
    <cellStyle name="Normal 14 107" xfId="231" xr:uid="{00000000-0005-0000-0000-000093010000}"/>
    <cellStyle name="Normal 14 108" xfId="232" xr:uid="{00000000-0005-0000-0000-000094010000}"/>
    <cellStyle name="Normal 14 109" xfId="233" xr:uid="{00000000-0005-0000-0000-000095010000}"/>
    <cellStyle name="Normal 14 11" xfId="234" xr:uid="{00000000-0005-0000-0000-000096010000}"/>
    <cellStyle name="Normal 14 11 2" xfId="235" xr:uid="{00000000-0005-0000-0000-000097010000}"/>
    <cellStyle name="Normal 14 11 3" xfId="1177" xr:uid="{00000000-0005-0000-0000-000098010000}"/>
    <cellStyle name="Normal 14 11 4" xfId="1422" xr:uid="{00000000-0005-0000-0000-000099010000}"/>
    <cellStyle name="Normal 14 110" xfId="236" xr:uid="{00000000-0005-0000-0000-00009A010000}"/>
    <cellStyle name="Normal 14 111" xfId="237" xr:uid="{00000000-0005-0000-0000-00009B010000}"/>
    <cellStyle name="Normal 14 112" xfId="238" xr:uid="{00000000-0005-0000-0000-00009C010000}"/>
    <cellStyle name="Normal 14 113" xfId="239" xr:uid="{00000000-0005-0000-0000-00009D010000}"/>
    <cellStyle name="Normal 14 114" xfId="240" xr:uid="{00000000-0005-0000-0000-00009E010000}"/>
    <cellStyle name="Normal 14 115" xfId="241" xr:uid="{00000000-0005-0000-0000-00009F010000}"/>
    <cellStyle name="Normal 14 116" xfId="242" xr:uid="{00000000-0005-0000-0000-0000A0010000}"/>
    <cellStyle name="Normal 14 117" xfId="243" xr:uid="{00000000-0005-0000-0000-0000A1010000}"/>
    <cellStyle name="Normal 14 118" xfId="244" xr:uid="{00000000-0005-0000-0000-0000A2010000}"/>
    <cellStyle name="Normal 14 119" xfId="245" xr:uid="{00000000-0005-0000-0000-0000A3010000}"/>
    <cellStyle name="Normal 14 12" xfId="246" xr:uid="{00000000-0005-0000-0000-0000A4010000}"/>
    <cellStyle name="Normal 14 12 2" xfId="247" xr:uid="{00000000-0005-0000-0000-0000A5010000}"/>
    <cellStyle name="Normal 14 12 3" xfId="1178" xr:uid="{00000000-0005-0000-0000-0000A6010000}"/>
    <cellStyle name="Normal 14 12 4" xfId="1423" xr:uid="{00000000-0005-0000-0000-0000A7010000}"/>
    <cellStyle name="Normal 14 120" xfId="248" xr:uid="{00000000-0005-0000-0000-0000A8010000}"/>
    <cellStyle name="Normal 14 121" xfId="249" xr:uid="{00000000-0005-0000-0000-0000A9010000}"/>
    <cellStyle name="Normal 14 122" xfId="250" xr:uid="{00000000-0005-0000-0000-0000AA010000}"/>
    <cellStyle name="Normal 14 123" xfId="251" xr:uid="{00000000-0005-0000-0000-0000AB010000}"/>
    <cellStyle name="Normal 14 124" xfId="252" xr:uid="{00000000-0005-0000-0000-0000AC010000}"/>
    <cellStyle name="Normal 14 125" xfId="253" xr:uid="{00000000-0005-0000-0000-0000AD010000}"/>
    <cellStyle name="Normal 14 126" xfId="254" xr:uid="{00000000-0005-0000-0000-0000AE010000}"/>
    <cellStyle name="Normal 14 127" xfId="255" xr:uid="{00000000-0005-0000-0000-0000AF010000}"/>
    <cellStyle name="Normal 14 128" xfId="256" xr:uid="{00000000-0005-0000-0000-0000B0010000}"/>
    <cellStyle name="Normal 14 129" xfId="257" xr:uid="{00000000-0005-0000-0000-0000B1010000}"/>
    <cellStyle name="Normal 14 13" xfId="258" xr:uid="{00000000-0005-0000-0000-0000B2010000}"/>
    <cellStyle name="Normal 14 13 2" xfId="259" xr:uid="{00000000-0005-0000-0000-0000B3010000}"/>
    <cellStyle name="Normal 14 13 3" xfId="1179" xr:uid="{00000000-0005-0000-0000-0000B4010000}"/>
    <cellStyle name="Normal 14 13 4" xfId="1424" xr:uid="{00000000-0005-0000-0000-0000B5010000}"/>
    <cellStyle name="Normal 14 130" xfId="260" xr:uid="{00000000-0005-0000-0000-0000B6010000}"/>
    <cellStyle name="Normal 14 131" xfId="261" xr:uid="{00000000-0005-0000-0000-0000B7010000}"/>
    <cellStyle name="Normal 14 132" xfId="262" xr:uid="{00000000-0005-0000-0000-0000B8010000}"/>
    <cellStyle name="Normal 14 133" xfId="263" xr:uid="{00000000-0005-0000-0000-0000B9010000}"/>
    <cellStyle name="Normal 14 134" xfId="264" xr:uid="{00000000-0005-0000-0000-0000BA010000}"/>
    <cellStyle name="Normal 14 135" xfId="265" xr:uid="{00000000-0005-0000-0000-0000BB010000}"/>
    <cellStyle name="Normal 14 136" xfId="266" xr:uid="{00000000-0005-0000-0000-0000BC010000}"/>
    <cellStyle name="Normal 14 137" xfId="267" xr:uid="{00000000-0005-0000-0000-0000BD010000}"/>
    <cellStyle name="Normal 14 138" xfId="268" xr:uid="{00000000-0005-0000-0000-0000BE010000}"/>
    <cellStyle name="Normal 14 139" xfId="269" xr:uid="{00000000-0005-0000-0000-0000BF010000}"/>
    <cellStyle name="Normal 14 14" xfId="270" xr:uid="{00000000-0005-0000-0000-0000C0010000}"/>
    <cellStyle name="Normal 14 14 2" xfId="271" xr:uid="{00000000-0005-0000-0000-0000C1010000}"/>
    <cellStyle name="Normal 14 14 3" xfId="1180" xr:uid="{00000000-0005-0000-0000-0000C2010000}"/>
    <cellStyle name="Normal 14 14 4" xfId="1425" xr:uid="{00000000-0005-0000-0000-0000C3010000}"/>
    <cellStyle name="Normal 14 140" xfId="272" xr:uid="{00000000-0005-0000-0000-0000C4010000}"/>
    <cellStyle name="Normal 14 141" xfId="273" xr:uid="{00000000-0005-0000-0000-0000C5010000}"/>
    <cellStyle name="Normal 14 142" xfId="274" xr:uid="{00000000-0005-0000-0000-0000C6010000}"/>
    <cellStyle name="Normal 14 143" xfId="275" xr:uid="{00000000-0005-0000-0000-0000C7010000}"/>
    <cellStyle name="Normal 14 144" xfId="276" xr:uid="{00000000-0005-0000-0000-0000C8010000}"/>
    <cellStyle name="Normal 14 145" xfId="277" xr:uid="{00000000-0005-0000-0000-0000C9010000}"/>
    <cellStyle name="Normal 14 146" xfId="278" xr:uid="{00000000-0005-0000-0000-0000CA010000}"/>
    <cellStyle name="Normal 14 147" xfId="279" xr:uid="{00000000-0005-0000-0000-0000CB010000}"/>
    <cellStyle name="Normal 14 148" xfId="280" xr:uid="{00000000-0005-0000-0000-0000CC010000}"/>
    <cellStyle name="Normal 14 149" xfId="281" xr:uid="{00000000-0005-0000-0000-0000CD010000}"/>
    <cellStyle name="Normal 14 15" xfId="282" xr:uid="{00000000-0005-0000-0000-0000CE010000}"/>
    <cellStyle name="Normal 14 15 2" xfId="283" xr:uid="{00000000-0005-0000-0000-0000CF010000}"/>
    <cellStyle name="Normal 14 15 3" xfId="1181" xr:uid="{00000000-0005-0000-0000-0000D0010000}"/>
    <cellStyle name="Normal 14 15 4" xfId="1426" xr:uid="{00000000-0005-0000-0000-0000D1010000}"/>
    <cellStyle name="Normal 14 150" xfId="284" xr:uid="{00000000-0005-0000-0000-0000D2010000}"/>
    <cellStyle name="Normal 14 151" xfId="285" xr:uid="{00000000-0005-0000-0000-0000D3010000}"/>
    <cellStyle name="Normal 14 152" xfId="286" xr:uid="{00000000-0005-0000-0000-0000D4010000}"/>
    <cellStyle name="Normal 14 153" xfId="287" xr:uid="{00000000-0005-0000-0000-0000D5010000}"/>
    <cellStyle name="Normal 14 154" xfId="288" xr:uid="{00000000-0005-0000-0000-0000D6010000}"/>
    <cellStyle name="Normal 14 155" xfId="289" xr:uid="{00000000-0005-0000-0000-0000D7010000}"/>
    <cellStyle name="Normal 14 156" xfId="290" xr:uid="{00000000-0005-0000-0000-0000D8010000}"/>
    <cellStyle name="Normal 14 157" xfId="291" xr:uid="{00000000-0005-0000-0000-0000D9010000}"/>
    <cellStyle name="Normal 14 158" xfId="292" xr:uid="{00000000-0005-0000-0000-0000DA010000}"/>
    <cellStyle name="Normal 14 159" xfId="293" xr:uid="{00000000-0005-0000-0000-0000DB010000}"/>
    <cellStyle name="Normal 14 16" xfId="294" xr:uid="{00000000-0005-0000-0000-0000DC010000}"/>
    <cellStyle name="Normal 14 16 2" xfId="295" xr:uid="{00000000-0005-0000-0000-0000DD010000}"/>
    <cellStyle name="Normal 14 16 3" xfId="1182" xr:uid="{00000000-0005-0000-0000-0000DE010000}"/>
    <cellStyle name="Normal 14 16 4" xfId="1427" xr:uid="{00000000-0005-0000-0000-0000DF010000}"/>
    <cellStyle name="Normal 14 160" xfId="296" xr:uid="{00000000-0005-0000-0000-0000E0010000}"/>
    <cellStyle name="Normal 14 161" xfId="297" xr:uid="{00000000-0005-0000-0000-0000E1010000}"/>
    <cellStyle name="Normal 14 162" xfId="298" xr:uid="{00000000-0005-0000-0000-0000E2010000}"/>
    <cellStyle name="Normal 14 163" xfId="299" xr:uid="{00000000-0005-0000-0000-0000E3010000}"/>
    <cellStyle name="Normal 14 164" xfId="300" xr:uid="{00000000-0005-0000-0000-0000E4010000}"/>
    <cellStyle name="Normal 14 165" xfId="301" xr:uid="{00000000-0005-0000-0000-0000E5010000}"/>
    <cellStyle name="Normal 14 166" xfId="302" xr:uid="{00000000-0005-0000-0000-0000E6010000}"/>
    <cellStyle name="Normal 14 167" xfId="303" xr:uid="{00000000-0005-0000-0000-0000E7010000}"/>
    <cellStyle name="Normal 14 168" xfId="304" xr:uid="{00000000-0005-0000-0000-0000E8010000}"/>
    <cellStyle name="Normal 14 169" xfId="305" xr:uid="{00000000-0005-0000-0000-0000E9010000}"/>
    <cellStyle name="Normal 14 17" xfId="306" xr:uid="{00000000-0005-0000-0000-0000EA010000}"/>
    <cellStyle name="Normal 14 17 2" xfId="307" xr:uid="{00000000-0005-0000-0000-0000EB010000}"/>
    <cellStyle name="Normal 14 17 3" xfId="1183" xr:uid="{00000000-0005-0000-0000-0000EC010000}"/>
    <cellStyle name="Normal 14 17 4" xfId="1428" xr:uid="{00000000-0005-0000-0000-0000ED010000}"/>
    <cellStyle name="Normal 14 170" xfId="308" xr:uid="{00000000-0005-0000-0000-0000EE010000}"/>
    <cellStyle name="Normal 14 171" xfId="309" xr:uid="{00000000-0005-0000-0000-0000EF010000}"/>
    <cellStyle name="Normal 14 172" xfId="310" xr:uid="{00000000-0005-0000-0000-0000F0010000}"/>
    <cellStyle name="Normal 14 173" xfId="311" xr:uid="{00000000-0005-0000-0000-0000F1010000}"/>
    <cellStyle name="Normal 14 174" xfId="312" xr:uid="{00000000-0005-0000-0000-0000F2010000}"/>
    <cellStyle name="Normal 14 175" xfId="313" xr:uid="{00000000-0005-0000-0000-0000F3010000}"/>
    <cellStyle name="Normal 14 176" xfId="314" xr:uid="{00000000-0005-0000-0000-0000F4010000}"/>
    <cellStyle name="Normal 14 177" xfId="315" xr:uid="{00000000-0005-0000-0000-0000F5010000}"/>
    <cellStyle name="Normal 14 178" xfId="316" xr:uid="{00000000-0005-0000-0000-0000F6010000}"/>
    <cellStyle name="Normal 14 179" xfId="317" xr:uid="{00000000-0005-0000-0000-0000F7010000}"/>
    <cellStyle name="Normal 14 18" xfId="318" xr:uid="{00000000-0005-0000-0000-0000F8010000}"/>
    <cellStyle name="Normal 14 18 2" xfId="319" xr:uid="{00000000-0005-0000-0000-0000F9010000}"/>
    <cellStyle name="Normal 14 18 3" xfId="1184" xr:uid="{00000000-0005-0000-0000-0000FA010000}"/>
    <cellStyle name="Normal 14 18 4" xfId="1429" xr:uid="{00000000-0005-0000-0000-0000FB010000}"/>
    <cellStyle name="Normal 14 180" xfId="320" xr:uid="{00000000-0005-0000-0000-0000FC010000}"/>
    <cellStyle name="Normal 14 181" xfId="1074" xr:uid="{00000000-0005-0000-0000-0000FD010000}"/>
    <cellStyle name="Normal 14 182" xfId="1333" xr:uid="{00000000-0005-0000-0000-0000FE010000}"/>
    <cellStyle name="Normal 14 183" xfId="1334" xr:uid="{00000000-0005-0000-0000-0000FF010000}"/>
    <cellStyle name="Normal 14 184" xfId="1348" xr:uid="{00000000-0005-0000-0000-000000020000}"/>
    <cellStyle name="Normal 14 19" xfId="321" xr:uid="{00000000-0005-0000-0000-000001020000}"/>
    <cellStyle name="Normal 14 19 2" xfId="322" xr:uid="{00000000-0005-0000-0000-000002020000}"/>
    <cellStyle name="Normal 14 19 3" xfId="1185" xr:uid="{00000000-0005-0000-0000-000003020000}"/>
    <cellStyle name="Normal 14 19 4" xfId="1430" xr:uid="{00000000-0005-0000-0000-000004020000}"/>
    <cellStyle name="Normal 14 2" xfId="323" xr:uid="{00000000-0005-0000-0000-000005020000}"/>
    <cellStyle name="Normal 14 2 10" xfId="324" xr:uid="{00000000-0005-0000-0000-000006020000}"/>
    <cellStyle name="Normal 14 2 10 2" xfId="1187" xr:uid="{00000000-0005-0000-0000-000007020000}"/>
    <cellStyle name="Normal 14 2 11" xfId="325" xr:uid="{00000000-0005-0000-0000-000008020000}"/>
    <cellStyle name="Normal 14 2 11 2" xfId="1188" xr:uid="{00000000-0005-0000-0000-000009020000}"/>
    <cellStyle name="Normal 14 2 12" xfId="326" xr:uid="{00000000-0005-0000-0000-00000A020000}"/>
    <cellStyle name="Normal 14 2 12 2" xfId="1189" xr:uid="{00000000-0005-0000-0000-00000B020000}"/>
    <cellStyle name="Normal 14 2 13" xfId="327" xr:uid="{00000000-0005-0000-0000-00000C020000}"/>
    <cellStyle name="Normal 14 2 13 2" xfId="1190" xr:uid="{00000000-0005-0000-0000-00000D020000}"/>
    <cellStyle name="Normal 14 2 14" xfId="328" xr:uid="{00000000-0005-0000-0000-00000E020000}"/>
    <cellStyle name="Normal 14 2 14 2" xfId="1191" xr:uid="{00000000-0005-0000-0000-00000F020000}"/>
    <cellStyle name="Normal 14 2 15" xfId="329" xr:uid="{00000000-0005-0000-0000-000010020000}"/>
    <cellStyle name="Normal 14 2 15 2" xfId="1192" xr:uid="{00000000-0005-0000-0000-000011020000}"/>
    <cellStyle name="Normal 14 2 16" xfId="330" xr:uid="{00000000-0005-0000-0000-000012020000}"/>
    <cellStyle name="Normal 14 2 16 2" xfId="1193" xr:uid="{00000000-0005-0000-0000-000013020000}"/>
    <cellStyle name="Normal 14 2 17" xfId="331" xr:uid="{00000000-0005-0000-0000-000014020000}"/>
    <cellStyle name="Normal 14 2 17 2" xfId="1194" xr:uid="{00000000-0005-0000-0000-000015020000}"/>
    <cellStyle name="Normal 14 2 18" xfId="332" xr:uid="{00000000-0005-0000-0000-000016020000}"/>
    <cellStyle name="Normal 14 2 19" xfId="333" xr:uid="{00000000-0005-0000-0000-000017020000}"/>
    <cellStyle name="Normal 14 2 2" xfId="334" xr:uid="{00000000-0005-0000-0000-000018020000}"/>
    <cellStyle name="Normal 14 2 2 2" xfId="335" xr:uid="{00000000-0005-0000-0000-000019020000}"/>
    <cellStyle name="Normal 14 2 2 3" xfId="1195" xr:uid="{00000000-0005-0000-0000-00001A020000}"/>
    <cellStyle name="Normal 14 2 2 4" xfId="1432" xr:uid="{00000000-0005-0000-0000-00001B020000}"/>
    <cellStyle name="Normal 14 2 20" xfId="336" xr:uid="{00000000-0005-0000-0000-00001C020000}"/>
    <cellStyle name="Normal 14 2 21" xfId="337" xr:uid="{00000000-0005-0000-0000-00001D020000}"/>
    <cellStyle name="Normal 14 2 22" xfId="338" xr:uid="{00000000-0005-0000-0000-00001E020000}"/>
    <cellStyle name="Normal 14 2 23" xfId="339" xr:uid="{00000000-0005-0000-0000-00001F020000}"/>
    <cellStyle name="Normal 14 2 24" xfId="340" xr:uid="{00000000-0005-0000-0000-000020020000}"/>
    <cellStyle name="Normal 14 2 25" xfId="341" xr:uid="{00000000-0005-0000-0000-000021020000}"/>
    <cellStyle name="Normal 14 2 26" xfId="342" xr:uid="{00000000-0005-0000-0000-000022020000}"/>
    <cellStyle name="Normal 14 2 27" xfId="343" xr:uid="{00000000-0005-0000-0000-000023020000}"/>
    <cellStyle name="Normal 14 2 28" xfId="344" xr:uid="{00000000-0005-0000-0000-000024020000}"/>
    <cellStyle name="Normal 14 2 29" xfId="345" xr:uid="{00000000-0005-0000-0000-000025020000}"/>
    <cellStyle name="Normal 14 2 3" xfId="346" xr:uid="{00000000-0005-0000-0000-000026020000}"/>
    <cellStyle name="Normal 14 2 3 2" xfId="1196" xr:uid="{00000000-0005-0000-0000-000027020000}"/>
    <cellStyle name="Normal 14 2 30" xfId="347" xr:uid="{00000000-0005-0000-0000-000028020000}"/>
    <cellStyle name="Normal 14 2 31" xfId="348" xr:uid="{00000000-0005-0000-0000-000029020000}"/>
    <cellStyle name="Normal 14 2 32" xfId="349" xr:uid="{00000000-0005-0000-0000-00002A020000}"/>
    <cellStyle name="Normal 14 2 33" xfId="1186" xr:uid="{00000000-0005-0000-0000-00002B020000}"/>
    <cellStyle name="Normal 14 2 34" xfId="1431" xr:uid="{00000000-0005-0000-0000-00002C020000}"/>
    <cellStyle name="Normal 14 2 4" xfId="350" xr:uid="{00000000-0005-0000-0000-00002D020000}"/>
    <cellStyle name="Normal 14 2 4 2" xfId="1197" xr:uid="{00000000-0005-0000-0000-00002E020000}"/>
    <cellStyle name="Normal 14 2 5" xfId="351" xr:uid="{00000000-0005-0000-0000-00002F020000}"/>
    <cellStyle name="Normal 14 2 5 2" xfId="1198" xr:uid="{00000000-0005-0000-0000-000030020000}"/>
    <cellStyle name="Normal 14 2 6" xfId="352" xr:uid="{00000000-0005-0000-0000-000031020000}"/>
    <cellStyle name="Normal 14 2 6 2" xfId="1199" xr:uid="{00000000-0005-0000-0000-000032020000}"/>
    <cellStyle name="Normal 14 2 7" xfId="353" xr:uid="{00000000-0005-0000-0000-000033020000}"/>
    <cellStyle name="Normal 14 2 7 2" xfId="1200" xr:uid="{00000000-0005-0000-0000-000034020000}"/>
    <cellStyle name="Normal 14 2 8" xfId="354" xr:uid="{00000000-0005-0000-0000-000035020000}"/>
    <cellStyle name="Normal 14 2 8 2" xfId="1201" xr:uid="{00000000-0005-0000-0000-000036020000}"/>
    <cellStyle name="Normal 14 2 9" xfId="355" xr:uid="{00000000-0005-0000-0000-000037020000}"/>
    <cellStyle name="Normal 14 2 9 2" xfId="1202" xr:uid="{00000000-0005-0000-0000-000038020000}"/>
    <cellStyle name="Normal 14 20" xfId="356" xr:uid="{00000000-0005-0000-0000-000039020000}"/>
    <cellStyle name="Normal 14 20 2" xfId="357" xr:uid="{00000000-0005-0000-0000-00003A020000}"/>
    <cellStyle name="Normal 14 20 3" xfId="1203" xr:uid="{00000000-0005-0000-0000-00003B020000}"/>
    <cellStyle name="Normal 14 20 4" xfId="1433" xr:uid="{00000000-0005-0000-0000-00003C020000}"/>
    <cellStyle name="Normal 14 21" xfId="358" xr:uid="{00000000-0005-0000-0000-00003D020000}"/>
    <cellStyle name="Normal 14 21 2" xfId="359" xr:uid="{00000000-0005-0000-0000-00003E020000}"/>
    <cellStyle name="Normal 14 21 3" xfId="1204" xr:uid="{00000000-0005-0000-0000-00003F020000}"/>
    <cellStyle name="Normal 14 21 4" xfId="1434" xr:uid="{00000000-0005-0000-0000-000040020000}"/>
    <cellStyle name="Normal 14 22" xfId="360" xr:uid="{00000000-0005-0000-0000-000041020000}"/>
    <cellStyle name="Normal 14 22 2" xfId="361" xr:uid="{00000000-0005-0000-0000-000042020000}"/>
    <cellStyle name="Normal 14 22 3" xfId="1205" xr:uid="{00000000-0005-0000-0000-000043020000}"/>
    <cellStyle name="Normal 14 22 4" xfId="1435" xr:uid="{00000000-0005-0000-0000-000044020000}"/>
    <cellStyle name="Normal 14 23" xfId="362" xr:uid="{00000000-0005-0000-0000-000045020000}"/>
    <cellStyle name="Normal 14 23 2" xfId="363" xr:uid="{00000000-0005-0000-0000-000046020000}"/>
    <cellStyle name="Normal 14 23 3" xfId="1206" xr:uid="{00000000-0005-0000-0000-000047020000}"/>
    <cellStyle name="Normal 14 23 4" xfId="1436" xr:uid="{00000000-0005-0000-0000-000048020000}"/>
    <cellStyle name="Normal 14 24" xfId="364" xr:uid="{00000000-0005-0000-0000-000049020000}"/>
    <cellStyle name="Normal 14 24 2" xfId="365" xr:uid="{00000000-0005-0000-0000-00004A020000}"/>
    <cellStyle name="Normal 14 24 3" xfId="1207" xr:uid="{00000000-0005-0000-0000-00004B020000}"/>
    <cellStyle name="Normal 14 24 4" xfId="1437" xr:uid="{00000000-0005-0000-0000-00004C020000}"/>
    <cellStyle name="Normal 14 25" xfId="366" xr:uid="{00000000-0005-0000-0000-00004D020000}"/>
    <cellStyle name="Normal 14 25 2" xfId="367" xr:uid="{00000000-0005-0000-0000-00004E020000}"/>
    <cellStyle name="Normal 14 25 3" xfId="1208" xr:uid="{00000000-0005-0000-0000-00004F020000}"/>
    <cellStyle name="Normal 14 25 4" xfId="1438" xr:uid="{00000000-0005-0000-0000-000050020000}"/>
    <cellStyle name="Normal 14 26" xfId="368" xr:uid="{00000000-0005-0000-0000-000051020000}"/>
    <cellStyle name="Normal 14 26 2" xfId="369" xr:uid="{00000000-0005-0000-0000-000052020000}"/>
    <cellStyle name="Normal 14 26 3" xfId="1209" xr:uid="{00000000-0005-0000-0000-000053020000}"/>
    <cellStyle name="Normal 14 26 4" xfId="1439" xr:uid="{00000000-0005-0000-0000-000054020000}"/>
    <cellStyle name="Normal 14 27" xfId="370" xr:uid="{00000000-0005-0000-0000-000055020000}"/>
    <cellStyle name="Normal 14 27 2" xfId="371" xr:uid="{00000000-0005-0000-0000-000056020000}"/>
    <cellStyle name="Normal 14 27 3" xfId="1210" xr:uid="{00000000-0005-0000-0000-000057020000}"/>
    <cellStyle name="Normal 14 27 4" xfId="1440" xr:uid="{00000000-0005-0000-0000-000058020000}"/>
    <cellStyle name="Normal 14 28" xfId="372" xr:uid="{00000000-0005-0000-0000-000059020000}"/>
    <cellStyle name="Normal 14 28 2" xfId="373" xr:uid="{00000000-0005-0000-0000-00005A020000}"/>
    <cellStyle name="Normal 14 28 3" xfId="1211" xr:uid="{00000000-0005-0000-0000-00005B020000}"/>
    <cellStyle name="Normal 14 28 4" xfId="1441" xr:uid="{00000000-0005-0000-0000-00005C020000}"/>
    <cellStyle name="Normal 14 29" xfId="374" xr:uid="{00000000-0005-0000-0000-00005D020000}"/>
    <cellStyle name="Normal 14 29 2" xfId="375" xr:uid="{00000000-0005-0000-0000-00005E020000}"/>
    <cellStyle name="Normal 14 29 3" xfId="1212" xr:uid="{00000000-0005-0000-0000-00005F020000}"/>
    <cellStyle name="Normal 14 29 4" xfId="1442" xr:uid="{00000000-0005-0000-0000-000060020000}"/>
    <cellStyle name="Normal 14 3" xfId="376" xr:uid="{00000000-0005-0000-0000-000061020000}"/>
    <cellStyle name="Normal 14 3 2" xfId="377" xr:uid="{00000000-0005-0000-0000-000062020000}"/>
    <cellStyle name="Normal 14 3 2 2" xfId="1347" xr:uid="{00000000-0005-0000-0000-000063020000}"/>
    <cellStyle name="Normal 14 3 2 3" xfId="1355" xr:uid="{00000000-0005-0000-0000-000064020000}"/>
    <cellStyle name="Normal 14 3 3" xfId="1213" xr:uid="{00000000-0005-0000-0000-000065020000}"/>
    <cellStyle name="Normal 14 3 4" xfId="1341" xr:uid="{00000000-0005-0000-0000-000066020000}"/>
    <cellStyle name="Normal 14 3 5" xfId="1351" xr:uid="{00000000-0005-0000-0000-000067020000}"/>
    <cellStyle name="Normal 14 30" xfId="378" xr:uid="{00000000-0005-0000-0000-000068020000}"/>
    <cellStyle name="Normal 14 30 2" xfId="379" xr:uid="{00000000-0005-0000-0000-000069020000}"/>
    <cellStyle name="Normal 14 30 3" xfId="1214" xr:uid="{00000000-0005-0000-0000-00006A020000}"/>
    <cellStyle name="Normal 14 30 4" xfId="1443" xr:uid="{00000000-0005-0000-0000-00006B020000}"/>
    <cellStyle name="Normal 14 31" xfId="380" xr:uid="{00000000-0005-0000-0000-00006C020000}"/>
    <cellStyle name="Normal 14 31 2" xfId="381" xr:uid="{00000000-0005-0000-0000-00006D020000}"/>
    <cellStyle name="Normal 14 31 3" xfId="1215" xr:uid="{00000000-0005-0000-0000-00006E020000}"/>
    <cellStyle name="Normal 14 31 4" xfId="1444" xr:uid="{00000000-0005-0000-0000-00006F020000}"/>
    <cellStyle name="Normal 14 32" xfId="382" xr:uid="{00000000-0005-0000-0000-000070020000}"/>
    <cellStyle name="Normal 14 32 2" xfId="383" xr:uid="{00000000-0005-0000-0000-000071020000}"/>
    <cellStyle name="Normal 14 32 3" xfId="1216" xr:uid="{00000000-0005-0000-0000-000072020000}"/>
    <cellStyle name="Normal 14 32 4" xfId="1445" xr:uid="{00000000-0005-0000-0000-000073020000}"/>
    <cellStyle name="Normal 14 33" xfId="384" xr:uid="{00000000-0005-0000-0000-000074020000}"/>
    <cellStyle name="Normal 14 33 2" xfId="385" xr:uid="{00000000-0005-0000-0000-000075020000}"/>
    <cellStyle name="Normal 14 33 3" xfId="1217" xr:uid="{00000000-0005-0000-0000-000076020000}"/>
    <cellStyle name="Normal 14 33 4" xfId="1446" xr:uid="{00000000-0005-0000-0000-000077020000}"/>
    <cellStyle name="Normal 14 34" xfId="386" xr:uid="{00000000-0005-0000-0000-000078020000}"/>
    <cellStyle name="Normal 14 34 2" xfId="387" xr:uid="{00000000-0005-0000-0000-000079020000}"/>
    <cellStyle name="Normal 14 34 3" xfId="1218" xr:uid="{00000000-0005-0000-0000-00007A020000}"/>
    <cellStyle name="Normal 14 34 4" xfId="1447" xr:uid="{00000000-0005-0000-0000-00007B020000}"/>
    <cellStyle name="Normal 14 35" xfId="388" xr:uid="{00000000-0005-0000-0000-00007C020000}"/>
    <cellStyle name="Normal 14 35 2" xfId="1219" xr:uid="{00000000-0005-0000-0000-00007D020000}"/>
    <cellStyle name="Normal 14 35 3" xfId="1448" xr:uid="{00000000-0005-0000-0000-00007E020000}"/>
    <cellStyle name="Normal 14 36" xfId="389" xr:uid="{00000000-0005-0000-0000-00007F020000}"/>
    <cellStyle name="Normal 14 36 2" xfId="1220" xr:uid="{00000000-0005-0000-0000-000080020000}"/>
    <cellStyle name="Normal 14 36 3" xfId="1449" xr:uid="{00000000-0005-0000-0000-000081020000}"/>
    <cellStyle name="Normal 14 37" xfId="390" xr:uid="{00000000-0005-0000-0000-000082020000}"/>
    <cellStyle name="Normal 14 37 2" xfId="1221" xr:uid="{00000000-0005-0000-0000-000083020000}"/>
    <cellStyle name="Normal 14 37 3" xfId="1450" xr:uid="{00000000-0005-0000-0000-000084020000}"/>
    <cellStyle name="Normal 14 38" xfId="391" xr:uid="{00000000-0005-0000-0000-000085020000}"/>
    <cellStyle name="Normal 14 38 2" xfId="1222" xr:uid="{00000000-0005-0000-0000-000086020000}"/>
    <cellStyle name="Normal 14 38 3" xfId="1451" xr:uid="{00000000-0005-0000-0000-000087020000}"/>
    <cellStyle name="Normal 14 39" xfId="392" xr:uid="{00000000-0005-0000-0000-000088020000}"/>
    <cellStyle name="Normal 14 39 2" xfId="1223" xr:uid="{00000000-0005-0000-0000-000089020000}"/>
    <cellStyle name="Normal 14 39 3" xfId="1452" xr:uid="{00000000-0005-0000-0000-00008A020000}"/>
    <cellStyle name="Normal 14 4" xfId="393" xr:uid="{00000000-0005-0000-0000-00008B020000}"/>
    <cellStyle name="Normal 14 4 2" xfId="394" xr:uid="{00000000-0005-0000-0000-00008C020000}"/>
    <cellStyle name="Normal 14 4 2 2" xfId="1345" xr:uid="{00000000-0005-0000-0000-00008D020000}"/>
    <cellStyle name="Normal 14 4 2 3" xfId="1353" xr:uid="{00000000-0005-0000-0000-00008E020000}"/>
    <cellStyle name="Normal 14 4 3" xfId="1224" xr:uid="{00000000-0005-0000-0000-00008F020000}"/>
    <cellStyle name="Normal 14 4 4" xfId="1336" xr:uid="{00000000-0005-0000-0000-000090020000}"/>
    <cellStyle name="Normal 14 4 5" xfId="1349" xr:uid="{00000000-0005-0000-0000-000091020000}"/>
    <cellStyle name="Normal 14 40" xfId="395" xr:uid="{00000000-0005-0000-0000-000092020000}"/>
    <cellStyle name="Normal 14 40 2" xfId="1225" xr:uid="{00000000-0005-0000-0000-000093020000}"/>
    <cellStyle name="Normal 14 40 3" xfId="1453" xr:uid="{00000000-0005-0000-0000-000094020000}"/>
    <cellStyle name="Normal 14 41" xfId="396" xr:uid="{00000000-0005-0000-0000-000095020000}"/>
    <cellStyle name="Normal 14 41 2" xfId="1226" xr:uid="{00000000-0005-0000-0000-000096020000}"/>
    <cellStyle name="Normal 14 41 3" xfId="1454" xr:uid="{00000000-0005-0000-0000-000097020000}"/>
    <cellStyle name="Normal 14 42" xfId="397" xr:uid="{00000000-0005-0000-0000-000098020000}"/>
    <cellStyle name="Normal 14 42 2" xfId="1227" xr:uid="{00000000-0005-0000-0000-000099020000}"/>
    <cellStyle name="Normal 14 42 3" xfId="1455" xr:uid="{00000000-0005-0000-0000-00009A020000}"/>
    <cellStyle name="Normal 14 43" xfId="398" xr:uid="{00000000-0005-0000-0000-00009B020000}"/>
    <cellStyle name="Normal 14 43 2" xfId="1228" xr:uid="{00000000-0005-0000-0000-00009C020000}"/>
    <cellStyle name="Normal 14 43 3" xfId="1456" xr:uid="{00000000-0005-0000-0000-00009D020000}"/>
    <cellStyle name="Normal 14 44" xfId="399" xr:uid="{00000000-0005-0000-0000-00009E020000}"/>
    <cellStyle name="Normal 14 44 2" xfId="1229" xr:uid="{00000000-0005-0000-0000-00009F020000}"/>
    <cellStyle name="Normal 14 44 3" xfId="1457" xr:uid="{00000000-0005-0000-0000-0000A0020000}"/>
    <cellStyle name="Normal 14 45" xfId="400" xr:uid="{00000000-0005-0000-0000-0000A1020000}"/>
    <cellStyle name="Normal 14 45 2" xfId="1230" xr:uid="{00000000-0005-0000-0000-0000A2020000}"/>
    <cellStyle name="Normal 14 45 3" xfId="1458" xr:uid="{00000000-0005-0000-0000-0000A3020000}"/>
    <cellStyle name="Normal 14 46" xfId="401" xr:uid="{00000000-0005-0000-0000-0000A4020000}"/>
    <cellStyle name="Normal 14 46 2" xfId="1231" xr:uid="{00000000-0005-0000-0000-0000A5020000}"/>
    <cellStyle name="Normal 14 46 3" xfId="1459" xr:uid="{00000000-0005-0000-0000-0000A6020000}"/>
    <cellStyle name="Normal 14 47" xfId="402" xr:uid="{00000000-0005-0000-0000-0000A7020000}"/>
    <cellStyle name="Normal 14 47 2" xfId="1232" xr:uid="{00000000-0005-0000-0000-0000A8020000}"/>
    <cellStyle name="Normal 14 47 3" xfId="1460" xr:uid="{00000000-0005-0000-0000-0000A9020000}"/>
    <cellStyle name="Normal 14 48" xfId="403" xr:uid="{00000000-0005-0000-0000-0000AA020000}"/>
    <cellStyle name="Normal 14 48 2" xfId="1233" xr:uid="{00000000-0005-0000-0000-0000AB020000}"/>
    <cellStyle name="Normal 14 48 3" xfId="1461" xr:uid="{00000000-0005-0000-0000-0000AC020000}"/>
    <cellStyle name="Normal 14 49" xfId="404" xr:uid="{00000000-0005-0000-0000-0000AD020000}"/>
    <cellStyle name="Normal 14 49 2" xfId="1234" xr:uid="{00000000-0005-0000-0000-0000AE020000}"/>
    <cellStyle name="Normal 14 49 3" xfId="1462" xr:uid="{00000000-0005-0000-0000-0000AF020000}"/>
    <cellStyle name="Normal 14 5" xfId="405" xr:uid="{00000000-0005-0000-0000-0000B0020000}"/>
    <cellStyle name="Normal 14 5 2" xfId="406" xr:uid="{00000000-0005-0000-0000-0000B1020000}"/>
    <cellStyle name="Normal 14 5 3" xfId="1235" xr:uid="{00000000-0005-0000-0000-0000B2020000}"/>
    <cellStyle name="Normal 14 5 4" xfId="1344" xr:uid="{00000000-0005-0000-0000-0000B3020000}"/>
    <cellStyle name="Normal 14 5 5" xfId="1352" xr:uid="{00000000-0005-0000-0000-0000B4020000}"/>
    <cellStyle name="Normal 14 50" xfId="407" xr:uid="{00000000-0005-0000-0000-0000B5020000}"/>
    <cellStyle name="Normal 14 50 2" xfId="1236" xr:uid="{00000000-0005-0000-0000-0000B6020000}"/>
    <cellStyle name="Normal 14 50 3" xfId="1463" xr:uid="{00000000-0005-0000-0000-0000B7020000}"/>
    <cellStyle name="Normal 14 51" xfId="408" xr:uid="{00000000-0005-0000-0000-0000B8020000}"/>
    <cellStyle name="Normal 14 51 2" xfId="1237" xr:uid="{00000000-0005-0000-0000-0000B9020000}"/>
    <cellStyle name="Normal 14 51 3" xfId="1464" xr:uid="{00000000-0005-0000-0000-0000BA020000}"/>
    <cellStyle name="Normal 14 52" xfId="409" xr:uid="{00000000-0005-0000-0000-0000BB020000}"/>
    <cellStyle name="Normal 14 52 2" xfId="1238" xr:uid="{00000000-0005-0000-0000-0000BC020000}"/>
    <cellStyle name="Normal 14 52 3" xfId="1465" xr:uid="{00000000-0005-0000-0000-0000BD020000}"/>
    <cellStyle name="Normal 14 53" xfId="410" xr:uid="{00000000-0005-0000-0000-0000BE020000}"/>
    <cellStyle name="Normal 14 53 2" xfId="1239" xr:uid="{00000000-0005-0000-0000-0000BF020000}"/>
    <cellStyle name="Normal 14 53 3" xfId="1466" xr:uid="{00000000-0005-0000-0000-0000C0020000}"/>
    <cellStyle name="Normal 14 54" xfId="411" xr:uid="{00000000-0005-0000-0000-0000C1020000}"/>
    <cellStyle name="Normal 14 54 2" xfId="1240" xr:uid="{00000000-0005-0000-0000-0000C2020000}"/>
    <cellStyle name="Normal 14 54 3" xfId="1467" xr:uid="{00000000-0005-0000-0000-0000C3020000}"/>
    <cellStyle name="Normal 14 55" xfId="412" xr:uid="{00000000-0005-0000-0000-0000C4020000}"/>
    <cellStyle name="Normal 14 55 2" xfId="1241" xr:uid="{00000000-0005-0000-0000-0000C5020000}"/>
    <cellStyle name="Normal 14 55 3" xfId="1468" xr:uid="{00000000-0005-0000-0000-0000C6020000}"/>
    <cellStyle name="Normal 14 56" xfId="413" xr:uid="{00000000-0005-0000-0000-0000C7020000}"/>
    <cellStyle name="Normal 14 56 2" xfId="1242" xr:uid="{00000000-0005-0000-0000-0000C8020000}"/>
    <cellStyle name="Normal 14 56 3" xfId="1469" xr:uid="{00000000-0005-0000-0000-0000C9020000}"/>
    <cellStyle name="Normal 14 57" xfId="414" xr:uid="{00000000-0005-0000-0000-0000CA020000}"/>
    <cellStyle name="Normal 14 57 2" xfId="1243" xr:uid="{00000000-0005-0000-0000-0000CB020000}"/>
    <cellStyle name="Normal 14 57 3" xfId="1470" xr:uid="{00000000-0005-0000-0000-0000CC020000}"/>
    <cellStyle name="Normal 14 58" xfId="415" xr:uid="{00000000-0005-0000-0000-0000CD020000}"/>
    <cellStyle name="Normal 14 58 2" xfId="1244" xr:uid="{00000000-0005-0000-0000-0000CE020000}"/>
    <cellStyle name="Normal 14 58 3" xfId="1471" xr:uid="{00000000-0005-0000-0000-0000CF020000}"/>
    <cellStyle name="Normal 14 59" xfId="416" xr:uid="{00000000-0005-0000-0000-0000D0020000}"/>
    <cellStyle name="Normal 14 59 2" xfId="1245" xr:uid="{00000000-0005-0000-0000-0000D1020000}"/>
    <cellStyle name="Normal 14 59 3" xfId="1472" xr:uid="{00000000-0005-0000-0000-0000D2020000}"/>
    <cellStyle name="Normal 14 6" xfId="417" xr:uid="{00000000-0005-0000-0000-0000D3020000}"/>
    <cellStyle name="Normal 14 6 2" xfId="418" xr:uid="{00000000-0005-0000-0000-0000D4020000}"/>
    <cellStyle name="Normal 14 6 3" xfId="1246" xr:uid="{00000000-0005-0000-0000-0000D5020000}"/>
    <cellStyle name="Normal 14 6 4" xfId="1356" xr:uid="{00000000-0005-0000-0000-0000D6020000}"/>
    <cellStyle name="Normal 14 60" xfId="419" xr:uid="{00000000-0005-0000-0000-0000D7020000}"/>
    <cellStyle name="Normal 14 60 2" xfId="1247" xr:uid="{00000000-0005-0000-0000-0000D8020000}"/>
    <cellStyle name="Normal 14 60 3" xfId="1473" xr:uid="{00000000-0005-0000-0000-0000D9020000}"/>
    <cellStyle name="Normal 14 61" xfId="420" xr:uid="{00000000-0005-0000-0000-0000DA020000}"/>
    <cellStyle name="Normal 14 61 2" xfId="1248" xr:uid="{00000000-0005-0000-0000-0000DB020000}"/>
    <cellStyle name="Normal 14 61 3" xfId="1474" xr:uid="{00000000-0005-0000-0000-0000DC020000}"/>
    <cellStyle name="Normal 14 62" xfId="421" xr:uid="{00000000-0005-0000-0000-0000DD020000}"/>
    <cellStyle name="Normal 14 62 2" xfId="1249" xr:uid="{00000000-0005-0000-0000-0000DE020000}"/>
    <cellStyle name="Normal 14 62 3" xfId="1475" xr:uid="{00000000-0005-0000-0000-0000DF020000}"/>
    <cellStyle name="Normal 14 63" xfId="422" xr:uid="{00000000-0005-0000-0000-0000E0020000}"/>
    <cellStyle name="Normal 14 63 2" xfId="1250" xr:uid="{00000000-0005-0000-0000-0000E1020000}"/>
    <cellStyle name="Normal 14 63 3" xfId="1476" xr:uid="{00000000-0005-0000-0000-0000E2020000}"/>
    <cellStyle name="Normal 14 64" xfId="423" xr:uid="{00000000-0005-0000-0000-0000E3020000}"/>
    <cellStyle name="Normal 14 64 2" xfId="1251" xr:uid="{00000000-0005-0000-0000-0000E4020000}"/>
    <cellStyle name="Normal 14 64 3" xfId="1477" xr:uid="{00000000-0005-0000-0000-0000E5020000}"/>
    <cellStyle name="Normal 14 65" xfId="424" xr:uid="{00000000-0005-0000-0000-0000E6020000}"/>
    <cellStyle name="Normal 14 65 2" xfId="1252" xr:uid="{00000000-0005-0000-0000-0000E7020000}"/>
    <cellStyle name="Normal 14 65 3" xfId="1478" xr:uid="{00000000-0005-0000-0000-0000E8020000}"/>
    <cellStyle name="Normal 14 66" xfId="425" xr:uid="{00000000-0005-0000-0000-0000E9020000}"/>
    <cellStyle name="Normal 14 66 2" xfId="1253" xr:uid="{00000000-0005-0000-0000-0000EA020000}"/>
    <cellStyle name="Normal 14 66 3" xfId="1479" xr:uid="{00000000-0005-0000-0000-0000EB020000}"/>
    <cellStyle name="Normal 14 67" xfId="426" xr:uid="{00000000-0005-0000-0000-0000EC020000}"/>
    <cellStyle name="Normal 14 67 2" xfId="1254" xr:uid="{00000000-0005-0000-0000-0000ED020000}"/>
    <cellStyle name="Normal 14 67 3" xfId="1480" xr:uid="{00000000-0005-0000-0000-0000EE020000}"/>
    <cellStyle name="Normal 14 68" xfId="427" xr:uid="{00000000-0005-0000-0000-0000EF020000}"/>
    <cellStyle name="Normal 14 68 2" xfId="1255" xr:uid="{00000000-0005-0000-0000-0000F0020000}"/>
    <cellStyle name="Normal 14 68 3" xfId="1481" xr:uid="{00000000-0005-0000-0000-0000F1020000}"/>
    <cellStyle name="Normal 14 69" xfId="428" xr:uid="{00000000-0005-0000-0000-0000F2020000}"/>
    <cellStyle name="Normal 14 69 2" xfId="1256" xr:uid="{00000000-0005-0000-0000-0000F3020000}"/>
    <cellStyle name="Normal 14 69 3" xfId="1482" xr:uid="{00000000-0005-0000-0000-0000F4020000}"/>
    <cellStyle name="Normal 14 7" xfId="429" xr:uid="{00000000-0005-0000-0000-0000F5020000}"/>
    <cellStyle name="Normal 14 7 2" xfId="430" xr:uid="{00000000-0005-0000-0000-0000F6020000}"/>
    <cellStyle name="Normal 14 7 3" xfId="1257" xr:uid="{00000000-0005-0000-0000-0000F7020000}"/>
    <cellStyle name="Normal 14 7 4" xfId="1357" xr:uid="{00000000-0005-0000-0000-0000F8020000}"/>
    <cellStyle name="Normal 14 70" xfId="431" xr:uid="{00000000-0005-0000-0000-0000F9020000}"/>
    <cellStyle name="Normal 14 70 2" xfId="1258" xr:uid="{00000000-0005-0000-0000-0000FA020000}"/>
    <cellStyle name="Normal 14 70 3" xfId="1483" xr:uid="{00000000-0005-0000-0000-0000FB020000}"/>
    <cellStyle name="Normal 14 71" xfId="432" xr:uid="{00000000-0005-0000-0000-0000FC020000}"/>
    <cellStyle name="Normal 14 71 2" xfId="1259" xr:uid="{00000000-0005-0000-0000-0000FD020000}"/>
    <cellStyle name="Normal 14 71 3" xfId="1484" xr:uid="{00000000-0005-0000-0000-0000FE020000}"/>
    <cellStyle name="Normal 14 72" xfId="433" xr:uid="{00000000-0005-0000-0000-0000FF020000}"/>
    <cellStyle name="Normal 14 72 2" xfId="1260" xr:uid="{00000000-0005-0000-0000-000000030000}"/>
    <cellStyle name="Normal 14 72 3" xfId="1485" xr:uid="{00000000-0005-0000-0000-000001030000}"/>
    <cellStyle name="Normal 14 73" xfId="434" xr:uid="{00000000-0005-0000-0000-000002030000}"/>
    <cellStyle name="Normal 14 73 2" xfId="1261" xr:uid="{00000000-0005-0000-0000-000003030000}"/>
    <cellStyle name="Normal 14 73 3" xfId="1486" xr:uid="{00000000-0005-0000-0000-000004030000}"/>
    <cellStyle name="Normal 14 74" xfId="435" xr:uid="{00000000-0005-0000-0000-000005030000}"/>
    <cellStyle name="Normal 14 74 2" xfId="1262" xr:uid="{00000000-0005-0000-0000-000006030000}"/>
    <cellStyle name="Normal 14 74 3" xfId="1487" xr:uid="{00000000-0005-0000-0000-000007030000}"/>
    <cellStyle name="Normal 14 75" xfId="436" xr:uid="{00000000-0005-0000-0000-000008030000}"/>
    <cellStyle name="Normal 14 75 2" xfId="1263" xr:uid="{00000000-0005-0000-0000-000009030000}"/>
    <cellStyle name="Normal 14 75 3" xfId="1488" xr:uid="{00000000-0005-0000-0000-00000A030000}"/>
    <cellStyle name="Normal 14 76" xfId="437" xr:uid="{00000000-0005-0000-0000-00000B030000}"/>
    <cellStyle name="Normal 14 76 2" xfId="1264" xr:uid="{00000000-0005-0000-0000-00000C030000}"/>
    <cellStyle name="Normal 14 76 3" xfId="1489" xr:uid="{00000000-0005-0000-0000-00000D030000}"/>
    <cellStyle name="Normal 14 77" xfId="438" xr:uid="{00000000-0005-0000-0000-00000E030000}"/>
    <cellStyle name="Normal 14 77 2" xfId="1265" xr:uid="{00000000-0005-0000-0000-00000F030000}"/>
    <cellStyle name="Normal 14 77 3" xfId="1490" xr:uid="{00000000-0005-0000-0000-000010030000}"/>
    <cellStyle name="Normal 14 78" xfId="439" xr:uid="{00000000-0005-0000-0000-000011030000}"/>
    <cellStyle name="Normal 14 78 2" xfId="1266" xr:uid="{00000000-0005-0000-0000-000012030000}"/>
    <cellStyle name="Normal 14 78 3" xfId="1491" xr:uid="{00000000-0005-0000-0000-000013030000}"/>
    <cellStyle name="Normal 14 79" xfId="440" xr:uid="{00000000-0005-0000-0000-000014030000}"/>
    <cellStyle name="Normal 14 79 2" xfId="1267" xr:uid="{00000000-0005-0000-0000-000015030000}"/>
    <cellStyle name="Normal 14 79 3" xfId="1492" xr:uid="{00000000-0005-0000-0000-000016030000}"/>
    <cellStyle name="Normal 14 8" xfId="441" xr:uid="{00000000-0005-0000-0000-000017030000}"/>
    <cellStyle name="Normal 14 8 2" xfId="442" xr:uid="{00000000-0005-0000-0000-000018030000}"/>
    <cellStyle name="Normal 14 8 3" xfId="1268" xr:uid="{00000000-0005-0000-0000-000019030000}"/>
    <cellStyle name="Normal 14 8 4" xfId="1493" xr:uid="{00000000-0005-0000-0000-00001A030000}"/>
    <cellStyle name="Normal 14 80" xfId="443" xr:uid="{00000000-0005-0000-0000-00001B030000}"/>
    <cellStyle name="Normal 14 80 2" xfId="1269" xr:uid="{00000000-0005-0000-0000-00001C030000}"/>
    <cellStyle name="Normal 14 80 3" xfId="1494" xr:uid="{00000000-0005-0000-0000-00001D030000}"/>
    <cellStyle name="Normal 14 81" xfId="444" xr:uid="{00000000-0005-0000-0000-00001E030000}"/>
    <cellStyle name="Normal 14 81 2" xfId="1270" xr:uid="{00000000-0005-0000-0000-00001F030000}"/>
    <cellStyle name="Normal 14 81 3" xfId="1495" xr:uid="{00000000-0005-0000-0000-000020030000}"/>
    <cellStyle name="Normal 14 82" xfId="445" xr:uid="{00000000-0005-0000-0000-000021030000}"/>
    <cellStyle name="Normal 14 82 2" xfId="1271" xr:uid="{00000000-0005-0000-0000-000022030000}"/>
    <cellStyle name="Normal 14 82 3" xfId="1496" xr:uid="{00000000-0005-0000-0000-000023030000}"/>
    <cellStyle name="Normal 14 83" xfId="446" xr:uid="{00000000-0005-0000-0000-000024030000}"/>
    <cellStyle name="Normal 14 83 2" xfId="1272" xr:uid="{00000000-0005-0000-0000-000025030000}"/>
    <cellStyle name="Normal 14 83 3" xfId="1497" xr:uid="{00000000-0005-0000-0000-000026030000}"/>
    <cellStyle name="Normal 14 84" xfId="447" xr:uid="{00000000-0005-0000-0000-000027030000}"/>
    <cellStyle name="Normal 14 84 2" xfId="1498" xr:uid="{00000000-0005-0000-0000-000028030000}"/>
    <cellStyle name="Normal 14 85" xfId="448" xr:uid="{00000000-0005-0000-0000-000029030000}"/>
    <cellStyle name="Normal 14 85 2" xfId="1499" xr:uid="{00000000-0005-0000-0000-00002A030000}"/>
    <cellStyle name="Normal 14 86" xfId="449" xr:uid="{00000000-0005-0000-0000-00002B030000}"/>
    <cellStyle name="Normal 14 86 2" xfId="1500" xr:uid="{00000000-0005-0000-0000-00002C030000}"/>
    <cellStyle name="Normal 14 87" xfId="450" xr:uid="{00000000-0005-0000-0000-00002D030000}"/>
    <cellStyle name="Normal 14 87 2" xfId="1501" xr:uid="{00000000-0005-0000-0000-00002E030000}"/>
    <cellStyle name="Normal 14 88" xfId="451" xr:uid="{00000000-0005-0000-0000-00002F030000}"/>
    <cellStyle name="Normal 14 88 2" xfId="1502" xr:uid="{00000000-0005-0000-0000-000030030000}"/>
    <cellStyle name="Normal 14 89" xfId="452" xr:uid="{00000000-0005-0000-0000-000031030000}"/>
    <cellStyle name="Normal 14 89 2" xfId="1503" xr:uid="{00000000-0005-0000-0000-000032030000}"/>
    <cellStyle name="Normal 14 9" xfId="453" xr:uid="{00000000-0005-0000-0000-000033030000}"/>
    <cellStyle name="Normal 14 9 2" xfId="454" xr:uid="{00000000-0005-0000-0000-000034030000}"/>
    <cellStyle name="Normal 14 9 3" xfId="1273" xr:uid="{00000000-0005-0000-0000-000035030000}"/>
    <cellStyle name="Normal 14 9 4" xfId="1504" xr:uid="{00000000-0005-0000-0000-000036030000}"/>
    <cellStyle name="Normal 14 90" xfId="455" xr:uid="{00000000-0005-0000-0000-000037030000}"/>
    <cellStyle name="Normal 14 90 2" xfId="1505" xr:uid="{00000000-0005-0000-0000-000038030000}"/>
    <cellStyle name="Normal 14 91" xfId="456" xr:uid="{00000000-0005-0000-0000-000039030000}"/>
    <cellStyle name="Normal 14 91 2" xfId="1506" xr:uid="{00000000-0005-0000-0000-00003A030000}"/>
    <cellStyle name="Normal 14 92" xfId="457" xr:uid="{00000000-0005-0000-0000-00003B030000}"/>
    <cellStyle name="Normal 14 92 2" xfId="1507" xr:uid="{00000000-0005-0000-0000-00003C030000}"/>
    <cellStyle name="Normal 14 93" xfId="458" xr:uid="{00000000-0005-0000-0000-00003D030000}"/>
    <cellStyle name="Normal 14 93 2" xfId="1508" xr:uid="{00000000-0005-0000-0000-00003E030000}"/>
    <cellStyle name="Normal 14 94" xfId="459" xr:uid="{00000000-0005-0000-0000-00003F030000}"/>
    <cellStyle name="Normal 14 95" xfId="460" xr:uid="{00000000-0005-0000-0000-000040030000}"/>
    <cellStyle name="Normal 14 96" xfId="461" xr:uid="{00000000-0005-0000-0000-000041030000}"/>
    <cellStyle name="Normal 14 97" xfId="462" xr:uid="{00000000-0005-0000-0000-000042030000}"/>
    <cellStyle name="Normal 14 98" xfId="463" xr:uid="{00000000-0005-0000-0000-000043030000}"/>
    <cellStyle name="Normal 14 99" xfId="464" xr:uid="{00000000-0005-0000-0000-000044030000}"/>
    <cellStyle name="Normal 15" xfId="465" xr:uid="{00000000-0005-0000-0000-000045030000}"/>
    <cellStyle name="Normal 15 10" xfId="1509" xr:uid="{00000000-0005-0000-0000-000046030000}"/>
    <cellStyle name="Normal 15 11" xfId="1510" xr:uid="{00000000-0005-0000-0000-000047030000}"/>
    <cellStyle name="Normal 15 12" xfId="1511" xr:uid="{00000000-0005-0000-0000-000048030000}"/>
    <cellStyle name="Normal 15 13" xfId="1512" xr:uid="{00000000-0005-0000-0000-000049030000}"/>
    <cellStyle name="Normal 15 14" xfId="1513" xr:uid="{00000000-0005-0000-0000-00004A030000}"/>
    <cellStyle name="Normal 15 15" xfId="1514" xr:uid="{00000000-0005-0000-0000-00004B030000}"/>
    <cellStyle name="Normal 15 16" xfId="1515" xr:uid="{00000000-0005-0000-0000-00004C030000}"/>
    <cellStyle name="Normal 15 17" xfId="1516" xr:uid="{00000000-0005-0000-0000-00004D030000}"/>
    <cellStyle name="Normal 15 18" xfId="1517" xr:uid="{00000000-0005-0000-0000-00004E030000}"/>
    <cellStyle name="Normal 15 19" xfId="1518" xr:uid="{00000000-0005-0000-0000-00004F030000}"/>
    <cellStyle name="Normal 15 2" xfId="466" xr:uid="{00000000-0005-0000-0000-000050030000}"/>
    <cellStyle name="Normal 15 2 2" xfId="1274" xr:uid="{00000000-0005-0000-0000-000051030000}"/>
    <cellStyle name="Normal 15 2 3" xfId="1346" xr:uid="{00000000-0005-0000-0000-000052030000}"/>
    <cellStyle name="Normal 15 2 4" xfId="1354" xr:uid="{00000000-0005-0000-0000-000053030000}"/>
    <cellStyle name="Normal 15 2 5" xfId="1519" xr:uid="{00000000-0005-0000-0000-000054030000}"/>
    <cellStyle name="Normal 15 20" xfId="1520" xr:uid="{00000000-0005-0000-0000-000055030000}"/>
    <cellStyle name="Normal 15 3" xfId="1337" xr:uid="{00000000-0005-0000-0000-000056030000}"/>
    <cellStyle name="Normal 15 3 2" xfId="1521" xr:uid="{00000000-0005-0000-0000-000057030000}"/>
    <cellStyle name="Normal 15 4" xfId="1350" xr:uid="{00000000-0005-0000-0000-000058030000}"/>
    <cellStyle name="Normal 15 4 2" xfId="1522" xr:uid="{00000000-0005-0000-0000-000059030000}"/>
    <cellStyle name="Normal 15 5" xfId="1523" xr:uid="{00000000-0005-0000-0000-00005A030000}"/>
    <cellStyle name="Normal 15 6" xfId="1524" xr:uid="{00000000-0005-0000-0000-00005B030000}"/>
    <cellStyle name="Normal 15 7" xfId="1525" xr:uid="{00000000-0005-0000-0000-00005C030000}"/>
    <cellStyle name="Normal 15 8" xfId="1526" xr:uid="{00000000-0005-0000-0000-00005D030000}"/>
    <cellStyle name="Normal 15 9" xfId="1527" xr:uid="{00000000-0005-0000-0000-00005E030000}"/>
    <cellStyle name="Normal 16" xfId="467" xr:uid="{00000000-0005-0000-0000-00005F030000}"/>
    <cellStyle name="Normal 16 10" xfId="468" xr:uid="{00000000-0005-0000-0000-000060030000}"/>
    <cellStyle name="Normal 16 10 2" xfId="1275" xr:uid="{00000000-0005-0000-0000-000061030000}"/>
    <cellStyle name="Normal 16 11" xfId="469" xr:uid="{00000000-0005-0000-0000-000062030000}"/>
    <cellStyle name="Normal 16 11 2" xfId="1276" xr:uid="{00000000-0005-0000-0000-000063030000}"/>
    <cellStyle name="Normal 16 12" xfId="470" xr:uid="{00000000-0005-0000-0000-000064030000}"/>
    <cellStyle name="Normal 16 12 2" xfId="1277" xr:uid="{00000000-0005-0000-0000-000065030000}"/>
    <cellStyle name="Normal 16 13" xfId="471" xr:uid="{00000000-0005-0000-0000-000066030000}"/>
    <cellStyle name="Normal 16 13 2" xfId="1278" xr:uid="{00000000-0005-0000-0000-000067030000}"/>
    <cellStyle name="Normal 16 14" xfId="472" xr:uid="{00000000-0005-0000-0000-000068030000}"/>
    <cellStyle name="Normal 16 14 2" xfId="1279" xr:uid="{00000000-0005-0000-0000-000069030000}"/>
    <cellStyle name="Normal 16 15" xfId="473" xr:uid="{00000000-0005-0000-0000-00006A030000}"/>
    <cellStyle name="Normal 16 15 2" xfId="1280" xr:uid="{00000000-0005-0000-0000-00006B030000}"/>
    <cellStyle name="Normal 16 16" xfId="474" xr:uid="{00000000-0005-0000-0000-00006C030000}"/>
    <cellStyle name="Normal 16 16 2" xfId="1281" xr:uid="{00000000-0005-0000-0000-00006D030000}"/>
    <cellStyle name="Normal 16 17" xfId="475" xr:uid="{00000000-0005-0000-0000-00006E030000}"/>
    <cellStyle name="Normal 16 17 2" xfId="1282" xr:uid="{00000000-0005-0000-0000-00006F030000}"/>
    <cellStyle name="Normal 16 18" xfId="476" xr:uid="{00000000-0005-0000-0000-000070030000}"/>
    <cellStyle name="Normal 16 18 10" xfId="477" xr:uid="{00000000-0005-0000-0000-000071030000}"/>
    <cellStyle name="Normal 16 18 11" xfId="478" xr:uid="{00000000-0005-0000-0000-000072030000}"/>
    <cellStyle name="Normal 16 18 12" xfId="1283" xr:uid="{00000000-0005-0000-0000-000073030000}"/>
    <cellStyle name="Normal 16 18 2" xfId="479" xr:uid="{00000000-0005-0000-0000-000074030000}"/>
    <cellStyle name="Normal 16 18 3" xfId="480" xr:uid="{00000000-0005-0000-0000-000075030000}"/>
    <cellStyle name="Normal 16 18 4" xfId="481" xr:uid="{00000000-0005-0000-0000-000076030000}"/>
    <cellStyle name="Normal 16 18 5" xfId="482" xr:uid="{00000000-0005-0000-0000-000077030000}"/>
    <cellStyle name="Normal 16 18 6" xfId="483" xr:uid="{00000000-0005-0000-0000-000078030000}"/>
    <cellStyle name="Normal 16 18 7" xfId="484" xr:uid="{00000000-0005-0000-0000-000079030000}"/>
    <cellStyle name="Normal 16 18 8" xfId="485" xr:uid="{00000000-0005-0000-0000-00007A030000}"/>
    <cellStyle name="Normal 16 18 9" xfId="486" xr:uid="{00000000-0005-0000-0000-00007B030000}"/>
    <cellStyle name="Normal 16 19" xfId="487" xr:uid="{00000000-0005-0000-0000-00007C030000}"/>
    <cellStyle name="Normal 16 2" xfId="488" xr:uid="{00000000-0005-0000-0000-00007D030000}"/>
    <cellStyle name="Normal 16 2 2" xfId="1284" xr:uid="{00000000-0005-0000-0000-00007E030000}"/>
    <cellStyle name="Normal 16 20" xfId="489" xr:uid="{00000000-0005-0000-0000-00007F030000}"/>
    <cellStyle name="Normal 16 21" xfId="490" xr:uid="{00000000-0005-0000-0000-000080030000}"/>
    <cellStyle name="Normal 16 22" xfId="491" xr:uid="{00000000-0005-0000-0000-000081030000}"/>
    <cellStyle name="Normal 16 23" xfId="492" xr:uid="{00000000-0005-0000-0000-000082030000}"/>
    <cellStyle name="Normal 16 24" xfId="493" xr:uid="{00000000-0005-0000-0000-000083030000}"/>
    <cellStyle name="Normal 16 25" xfId="494" xr:uid="{00000000-0005-0000-0000-000084030000}"/>
    <cellStyle name="Normal 16 26" xfId="495" xr:uid="{00000000-0005-0000-0000-000085030000}"/>
    <cellStyle name="Normal 16 27" xfId="496" xr:uid="{00000000-0005-0000-0000-000086030000}"/>
    <cellStyle name="Normal 16 28" xfId="497" xr:uid="{00000000-0005-0000-0000-000087030000}"/>
    <cellStyle name="Normal 16 29" xfId="498" xr:uid="{00000000-0005-0000-0000-000088030000}"/>
    <cellStyle name="Normal 16 3" xfId="499" xr:uid="{00000000-0005-0000-0000-000089030000}"/>
    <cellStyle name="Normal 16 3 2" xfId="1285" xr:uid="{00000000-0005-0000-0000-00008A030000}"/>
    <cellStyle name="Normal 16 30" xfId="500" xr:uid="{00000000-0005-0000-0000-00008B030000}"/>
    <cellStyle name="Normal 16 31" xfId="501" xr:uid="{00000000-0005-0000-0000-00008C030000}"/>
    <cellStyle name="Normal 16 32" xfId="502" xr:uid="{00000000-0005-0000-0000-00008D030000}"/>
    <cellStyle name="Normal 16 33" xfId="1342" xr:uid="{00000000-0005-0000-0000-00008E030000}"/>
    <cellStyle name="Normal 16 4" xfId="503" xr:uid="{00000000-0005-0000-0000-00008F030000}"/>
    <cellStyle name="Normal 16 4 2" xfId="1286" xr:uid="{00000000-0005-0000-0000-000090030000}"/>
    <cellStyle name="Normal 16 5" xfId="504" xr:uid="{00000000-0005-0000-0000-000091030000}"/>
    <cellStyle name="Normal 16 5 2" xfId="1287" xr:uid="{00000000-0005-0000-0000-000092030000}"/>
    <cellStyle name="Normal 16 6" xfId="505" xr:uid="{00000000-0005-0000-0000-000093030000}"/>
    <cellStyle name="Normal 16 6 2" xfId="1288" xr:uid="{00000000-0005-0000-0000-000094030000}"/>
    <cellStyle name="Normal 16 7" xfId="506" xr:uid="{00000000-0005-0000-0000-000095030000}"/>
    <cellStyle name="Normal 16 7 2" xfId="1289" xr:uid="{00000000-0005-0000-0000-000096030000}"/>
    <cellStyle name="Normal 16 8" xfId="507" xr:uid="{00000000-0005-0000-0000-000097030000}"/>
    <cellStyle name="Normal 16 8 2" xfId="1290" xr:uid="{00000000-0005-0000-0000-000098030000}"/>
    <cellStyle name="Normal 16 9" xfId="508" xr:uid="{00000000-0005-0000-0000-000099030000}"/>
    <cellStyle name="Normal 16 9 2" xfId="1291" xr:uid="{00000000-0005-0000-0000-00009A030000}"/>
    <cellStyle name="Normal 17" xfId="509" xr:uid="{00000000-0005-0000-0000-00009B030000}"/>
    <cellStyle name="Normal 17 2" xfId="510" xr:uid="{00000000-0005-0000-0000-00009C030000}"/>
    <cellStyle name="Normal 17 2 2" xfId="1292" xr:uid="{00000000-0005-0000-0000-00009D030000}"/>
    <cellStyle name="Normal 17 3" xfId="1343" xr:uid="{00000000-0005-0000-0000-00009E030000}"/>
    <cellStyle name="Normal 18" xfId="511" xr:uid="{00000000-0005-0000-0000-00009F030000}"/>
    <cellStyle name="Normal 19" xfId="512" xr:uid="{00000000-0005-0000-0000-0000A0030000}"/>
    <cellStyle name="Normal 2" xfId="1329" xr:uid="{00000000-0005-0000-0000-0000A1030000}"/>
    <cellStyle name="Normal 2 10" xfId="513" xr:uid="{00000000-0005-0000-0000-0000A2030000}"/>
    <cellStyle name="Normal 2 11" xfId="514" xr:uid="{00000000-0005-0000-0000-0000A3030000}"/>
    <cellStyle name="Normal 2 12" xfId="515" xr:uid="{00000000-0005-0000-0000-0000A4030000}"/>
    <cellStyle name="Normal 2 13" xfId="516" xr:uid="{00000000-0005-0000-0000-0000A5030000}"/>
    <cellStyle name="Normal 2 14" xfId="517" xr:uid="{00000000-0005-0000-0000-0000A6030000}"/>
    <cellStyle name="Normal 2 15" xfId="518" xr:uid="{00000000-0005-0000-0000-0000A7030000}"/>
    <cellStyle name="Normal 2 16" xfId="519" xr:uid="{00000000-0005-0000-0000-0000A8030000}"/>
    <cellStyle name="Normal 2 17" xfId="520" xr:uid="{00000000-0005-0000-0000-0000A9030000}"/>
    <cellStyle name="Normal 2 18" xfId="521" xr:uid="{00000000-0005-0000-0000-0000AA030000}"/>
    <cellStyle name="Normal 2 19" xfId="522" xr:uid="{00000000-0005-0000-0000-0000AB030000}"/>
    <cellStyle name="Normal 2 2" xfId="523" xr:uid="{00000000-0005-0000-0000-0000AC030000}"/>
    <cellStyle name="Normal 2 2 2" xfId="1528" xr:uid="{00000000-0005-0000-0000-0000AD030000}"/>
    <cellStyle name="Normal 2 20" xfId="524" xr:uid="{00000000-0005-0000-0000-0000AE030000}"/>
    <cellStyle name="Normal 2 21" xfId="525" xr:uid="{00000000-0005-0000-0000-0000AF030000}"/>
    <cellStyle name="Normal 2 22" xfId="526" xr:uid="{00000000-0005-0000-0000-0000B0030000}"/>
    <cellStyle name="Normal 2 23" xfId="527" xr:uid="{00000000-0005-0000-0000-0000B1030000}"/>
    <cellStyle name="Normal 2 24" xfId="528" xr:uid="{00000000-0005-0000-0000-0000B2030000}"/>
    <cellStyle name="Normal 2 25" xfId="529" xr:uid="{00000000-0005-0000-0000-0000B3030000}"/>
    <cellStyle name="Normal 2 26" xfId="530" xr:uid="{00000000-0005-0000-0000-0000B4030000}"/>
    <cellStyle name="Normal 2 27" xfId="531" xr:uid="{00000000-0005-0000-0000-0000B5030000}"/>
    <cellStyle name="Normal 2 28" xfId="532" xr:uid="{00000000-0005-0000-0000-0000B6030000}"/>
    <cellStyle name="Normal 2 29" xfId="533" xr:uid="{00000000-0005-0000-0000-0000B7030000}"/>
    <cellStyle name="Normal 2 3" xfId="534" xr:uid="{00000000-0005-0000-0000-0000B8030000}"/>
    <cellStyle name="Normal 2 3 2" xfId="1529" xr:uid="{00000000-0005-0000-0000-0000B9030000}"/>
    <cellStyle name="Normal 2 30" xfId="535" xr:uid="{00000000-0005-0000-0000-0000BA030000}"/>
    <cellStyle name="Normal 2 31" xfId="536" xr:uid="{00000000-0005-0000-0000-0000BB030000}"/>
    <cellStyle name="Normal 2 32" xfId="537" xr:uid="{00000000-0005-0000-0000-0000BC030000}"/>
    <cellStyle name="Normal 2 33" xfId="538" xr:uid="{00000000-0005-0000-0000-0000BD030000}"/>
    <cellStyle name="Normal 2 34" xfId="539" xr:uid="{00000000-0005-0000-0000-0000BE030000}"/>
    <cellStyle name="Normal 2 35" xfId="540" xr:uid="{00000000-0005-0000-0000-0000BF030000}"/>
    <cellStyle name="Normal 2 36" xfId="541" xr:uid="{00000000-0005-0000-0000-0000C0030000}"/>
    <cellStyle name="Normal 2 37" xfId="542" xr:uid="{00000000-0005-0000-0000-0000C1030000}"/>
    <cellStyle name="Normal 2 38" xfId="543" xr:uid="{00000000-0005-0000-0000-0000C2030000}"/>
    <cellStyle name="Normal 2 39" xfId="544" xr:uid="{00000000-0005-0000-0000-0000C3030000}"/>
    <cellStyle name="Normal 2 4" xfId="545" xr:uid="{00000000-0005-0000-0000-0000C4030000}"/>
    <cellStyle name="Normal 2 40" xfId="546" xr:uid="{00000000-0005-0000-0000-0000C5030000}"/>
    <cellStyle name="Normal 2 41" xfId="547" xr:uid="{00000000-0005-0000-0000-0000C6030000}"/>
    <cellStyle name="Normal 2 42" xfId="548" xr:uid="{00000000-0005-0000-0000-0000C7030000}"/>
    <cellStyle name="Normal 2 43" xfId="1075" xr:uid="{00000000-0005-0000-0000-0000C8030000}"/>
    <cellStyle name="Normal 2 44" xfId="1293" xr:uid="{00000000-0005-0000-0000-0000C9030000}"/>
    <cellStyle name="Normal 2 5" xfId="549" xr:uid="{00000000-0005-0000-0000-0000CA030000}"/>
    <cellStyle name="Normal 2 6" xfId="550" xr:uid="{00000000-0005-0000-0000-0000CB030000}"/>
    <cellStyle name="Normal 2 6 2" xfId="1530" xr:uid="{00000000-0005-0000-0000-0000CC030000}"/>
    <cellStyle name="Normal 2 6 3" xfId="1562" xr:uid="{8CA7D21D-E6F3-4BDC-AB3C-0217AF4C966E}"/>
    <cellStyle name="Normal 2 7" xfId="551" xr:uid="{00000000-0005-0000-0000-0000CD030000}"/>
    <cellStyle name="Normal 2 8" xfId="552" xr:uid="{00000000-0005-0000-0000-0000CE030000}"/>
    <cellStyle name="Normal 2 9" xfId="553" xr:uid="{00000000-0005-0000-0000-0000CF030000}"/>
    <cellStyle name="Normal 20" xfId="554" xr:uid="{00000000-0005-0000-0000-0000D0030000}"/>
    <cellStyle name="Normal 21" xfId="555" xr:uid="{00000000-0005-0000-0000-0000D1030000}"/>
    <cellStyle name="Normal 22" xfId="556" xr:uid="{00000000-0005-0000-0000-0000D2030000}"/>
    <cellStyle name="Normal 23" xfId="557" xr:uid="{00000000-0005-0000-0000-0000D3030000}"/>
    <cellStyle name="Normal 24" xfId="558" xr:uid="{00000000-0005-0000-0000-0000D4030000}"/>
    <cellStyle name="Normal 25" xfId="559" xr:uid="{00000000-0005-0000-0000-0000D5030000}"/>
    <cellStyle name="Normal 26" xfId="560" xr:uid="{00000000-0005-0000-0000-0000D6030000}"/>
    <cellStyle name="Normal 27" xfId="561" xr:uid="{00000000-0005-0000-0000-0000D7030000}"/>
    <cellStyle name="Normal 28" xfId="562" xr:uid="{00000000-0005-0000-0000-0000D8030000}"/>
    <cellStyle name="Normal 29" xfId="563" xr:uid="{00000000-0005-0000-0000-0000D9030000}"/>
    <cellStyle name="Normal 3" xfId="564" xr:uid="{00000000-0005-0000-0000-0000DA030000}"/>
    <cellStyle name="Normal 3 10" xfId="565" xr:uid="{00000000-0005-0000-0000-0000DB030000}"/>
    <cellStyle name="Normal 3 100" xfId="566" xr:uid="{00000000-0005-0000-0000-0000DC030000}"/>
    <cellStyle name="Normal 3 101" xfId="567" xr:uid="{00000000-0005-0000-0000-0000DD030000}"/>
    <cellStyle name="Normal 3 102" xfId="568" xr:uid="{00000000-0005-0000-0000-0000DE030000}"/>
    <cellStyle name="Normal 3 103" xfId="569" xr:uid="{00000000-0005-0000-0000-0000DF030000}"/>
    <cellStyle name="Normal 3 104" xfId="570" xr:uid="{00000000-0005-0000-0000-0000E0030000}"/>
    <cellStyle name="Normal 3 105" xfId="571" xr:uid="{00000000-0005-0000-0000-0000E1030000}"/>
    <cellStyle name="Normal 3 106" xfId="572" xr:uid="{00000000-0005-0000-0000-0000E2030000}"/>
    <cellStyle name="Normal 3 107" xfId="573" xr:uid="{00000000-0005-0000-0000-0000E3030000}"/>
    <cellStyle name="Normal 3 108" xfId="574" xr:uid="{00000000-0005-0000-0000-0000E4030000}"/>
    <cellStyle name="Normal 3 109" xfId="575" xr:uid="{00000000-0005-0000-0000-0000E5030000}"/>
    <cellStyle name="Normal 3 11" xfId="576" xr:uid="{00000000-0005-0000-0000-0000E6030000}"/>
    <cellStyle name="Normal 3 110" xfId="577" xr:uid="{00000000-0005-0000-0000-0000E7030000}"/>
    <cellStyle name="Normal 3 111" xfId="578" xr:uid="{00000000-0005-0000-0000-0000E8030000}"/>
    <cellStyle name="Normal 3 112" xfId="579" xr:uid="{00000000-0005-0000-0000-0000E9030000}"/>
    <cellStyle name="Normal 3 113" xfId="580" xr:uid="{00000000-0005-0000-0000-0000EA030000}"/>
    <cellStyle name="Normal 3 114" xfId="581" xr:uid="{00000000-0005-0000-0000-0000EB030000}"/>
    <cellStyle name="Normal 3 115" xfId="582" xr:uid="{00000000-0005-0000-0000-0000EC030000}"/>
    <cellStyle name="Normal 3 116" xfId="583" xr:uid="{00000000-0005-0000-0000-0000ED030000}"/>
    <cellStyle name="Normal 3 117" xfId="584" xr:uid="{00000000-0005-0000-0000-0000EE030000}"/>
    <cellStyle name="Normal 3 117 2" xfId="1531" xr:uid="{00000000-0005-0000-0000-0000EF030000}"/>
    <cellStyle name="Normal 3 117 2 2" xfId="1532" xr:uid="{00000000-0005-0000-0000-0000F0030000}"/>
    <cellStyle name="Normal 3 118" xfId="585" xr:uid="{00000000-0005-0000-0000-0000F1030000}"/>
    <cellStyle name="Normal 3 118 2" xfId="1533" xr:uid="{00000000-0005-0000-0000-0000F2030000}"/>
    <cellStyle name="Normal 3 119" xfId="586" xr:uid="{00000000-0005-0000-0000-0000F3030000}"/>
    <cellStyle name="Normal 3 12" xfId="587" xr:uid="{00000000-0005-0000-0000-0000F4030000}"/>
    <cellStyle name="Normal 3 120" xfId="588" xr:uid="{00000000-0005-0000-0000-0000F5030000}"/>
    <cellStyle name="Normal 3 121" xfId="589" xr:uid="{00000000-0005-0000-0000-0000F6030000}"/>
    <cellStyle name="Normal 3 122" xfId="590" xr:uid="{00000000-0005-0000-0000-0000F7030000}"/>
    <cellStyle name="Normal 3 123" xfId="591" xr:uid="{00000000-0005-0000-0000-0000F8030000}"/>
    <cellStyle name="Normal 3 124" xfId="592" xr:uid="{00000000-0005-0000-0000-0000F9030000}"/>
    <cellStyle name="Normal 3 125" xfId="593" xr:uid="{00000000-0005-0000-0000-0000FA030000}"/>
    <cellStyle name="Normal 3 126" xfId="594" xr:uid="{00000000-0005-0000-0000-0000FB030000}"/>
    <cellStyle name="Normal 3 127" xfId="595" xr:uid="{00000000-0005-0000-0000-0000FC030000}"/>
    <cellStyle name="Normal 3 128" xfId="596" xr:uid="{00000000-0005-0000-0000-0000FD030000}"/>
    <cellStyle name="Normal 3 129" xfId="597" xr:uid="{00000000-0005-0000-0000-0000FE030000}"/>
    <cellStyle name="Normal 3 13" xfId="598" xr:uid="{00000000-0005-0000-0000-0000FF030000}"/>
    <cellStyle name="Normal 3 130" xfId="599" xr:uid="{00000000-0005-0000-0000-000000040000}"/>
    <cellStyle name="Normal 3 131" xfId="600" xr:uid="{00000000-0005-0000-0000-000001040000}"/>
    <cellStyle name="Normal 3 132" xfId="601" xr:uid="{00000000-0005-0000-0000-000002040000}"/>
    <cellStyle name="Normal 3 133" xfId="602" xr:uid="{00000000-0005-0000-0000-000003040000}"/>
    <cellStyle name="Normal 3 134" xfId="603" xr:uid="{00000000-0005-0000-0000-000004040000}"/>
    <cellStyle name="Normal 3 135" xfId="604" xr:uid="{00000000-0005-0000-0000-000005040000}"/>
    <cellStyle name="Normal 3 136" xfId="605" xr:uid="{00000000-0005-0000-0000-000006040000}"/>
    <cellStyle name="Normal 3 137" xfId="606" xr:uid="{00000000-0005-0000-0000-000007040000}"/>
    <cellStyle name="Normal 3 138" xfId="607" xr:uid="{00000000-0005-0000-0000-000008040000}"/>
    <cellStyle name="Normal 3 139" xfId="608" xr:uid="{00000000-0005-0000-0000-000009040000}"/>
    <cellStyle name="Normal 3 14" xfId="609" xr:uid="{00000000-0005-0000-0000-00000A040000}"/>
    <cellStyle name="Normal 3 140" xfId="610" xr:uid="{00000000-0005-0000-0000-00000B040000}"/>
    <cellStyle name="Normal 3 141" xfId="611" xr:uid="{00000000-0005-0000-0000-00000C040000}"/>
    <cellStyle name="Normal 3 142" xfId="612" xr:uid="{00000000-0005-0000-0000-00000D040000}"/>
    <cellStyle name="Normal 3 143" xfId="613" xr:uid="{00000000-0005-0000-0000-00000E040000}"/>
    <cellStyle name="Normal 3 144" xfId="614" xr:uid="{00000000-0005-0000-0000-00000F040000}"/>
    <cellStyle name="Normal 3 145" xfId="615" xr:uid="{00000000-0005-0000-0000-000010040000}"/>
    <cellStyle name="Normal 3 146" xfId="616" xr:uid="{00000000-0005-0000-0000-000011040000}"/>
    <cellStyle name="Normal 3 147" xfId="617" xr:uid="{00000000-0005-0000-0000-000012040000}"/>
    <cellStyle name="Normal 3 148" xfId="618" xr:uid="{00000000-0005-0000-0000-000013040000}"/>
    <cellStyle name="Normal 3 149" xfId="619" xr:uid="{00000000-0005-0000-0000-000014040000}"/>
    <cellStyle name="Normal 3 15" xfId="620" xr:uid="{00000000-0005-0000-0000-000015040000}"/>
    <cellStyle name="Normal 3 150" xfId="621" xr:uid="{00000000-0005-0000-0000-000016040000}"/>
    <cellStyle name="Normal 3 151" xfId="622" xr:uid="{00000000-0005-0000-0000-000017040000}"/>
    <cellStyle name="Normal 3 152" xfId="623" xr:uid="{00000000-0005-0000-0000-000018040000}"/>
    <cellStyle name="Normal 3 153" xfId="624" xr:uid="{00000000-0005-0000-0000-000019040000}"/>
    <cellStyle name="Normal 3 154" xfId="625" xr:uid="{00000000-0005-0000-0000-00001A040000}"/>
    <cellStyle name="Normal 3 155" xfId="626" xr:uid="{00000000-0005-0000-0000-00001B040000}"/>
    <cellStyle name="Normal 3 156" xfId="627" xr:uid="{00000000-0005-0000-0000-00001C040000}"/>
    <cellStyle name="Normal 3 157" xfId="628" xr:uid="{00000000-0005-0000-0000-00001D040000}"/>
    <cellStyle name="Normal 3 158" xfId="629" xr:uid="{00000000-0005-0000-0000-00001E040000}"/>
    <cellStyle name="Normal 3 159" xfId="630" xr:uid="{00000000-0005-0000-0000-00001F040000}"/>
    <cellStyle name="Normal 3 16" xfId="631" xr:uid="{00000000-0005-0000-0000-000020040000}"/>
    <cellStyle name="Normal 3 160" xfId="632" xr:uid="{00000000-0005-0000-0000-000021040000}"/>
    <cellStyle name="Normal 3 161" xfId="633" xr:uid="{00000000-0005-0000-0000-000022040000}"/>
    <cellStyle name="Normal 3 162" xfId="634" xr:uid="{00000000-0005-0000-0000-000023040000}"/>
    <cellStyle name="Normal 3 163" xfId="635" xr:uid="{00000000-0005-0000-0000-000024040000}"/>
    <cellStyle name="Normal 3 164" xfId="636" xr:uid="{00000000-0005-0000-0000-000025040000}"/>
    <cellStyle name="Normal 3 165" xfId="637" xr:uid="{00000000-0005-0000-0000-000026040000}"/>
    <cellStyle name="Normal 3 166" xfId="638" xr:uid="{00000000-0005-0000-0000-000027040000}"/>
    <cellStyle name="Normal 3 167" xfId="639" xr:uid="{00000000-0005-0000-0000-000028040000}"/>
    <cellStyle name="Normal 3 168" xfId="640" xr:uid="{00000000-0005-0000-0000-000029040000}"/>
    <cellStyle name="Normal 3 169" xfId="641" xr:uid="{00000000-0005-0000-0000-00002A040000}"/>
    <cellStyle name="Normal 3 17" xfId="642" xr:uid="{00000000-0005-0000-0000-00002B040000}"/>
    <cellStyle name="Normal 3 170" xfId="643" xr:uid="{00000000-0005-0000-0000-00002C040000}"/>
    <cellStyle name="Normal 3 171" xfId="644" xr:uid="{00000000-0005-0000-0000-00002D040000}"/>
    <cellStyle name="Normal 3 172" xfId="645" xr:uid="{00000000-0005-0000-0000-00002E040000}"/>
    <cellStyle name="Normal 3 173" xfId="646" xr:uid="{00000000-0005-0000-0000-00002F040000}"/>
    <cellStyle name="Normal 3 174" xfId="647" xr:uid="{00000000-0005-0000-0000-000030040000}"/>
    <cellStyle name="Normal 3 175" xfId="648" xr:uid="{00000000-0005-0000-0000-000031040000}"/>
    <cellStyle name="Normal 3 176" xfId="649" xr:uid="{00000000-0005-0000-0000-000032040000}"/>
    <cellStyle name="Normal 3 177" xfId="650" xr:uid="{00000000-0005-0000-0000-000033040000}"/>
    <cellStyle name="Normal 3 178" xfId="651" xr:uid="{00000000-0005-0000-0000-000034040000}"/>
    <cellStyle name="Normal 3 179" xfId="652" xr:uid="{00000000-0005-0000-0000-000035040000}"/>
    <cellStyle name="Normal 3 18" xfId="653" xr:uid="{00000000-0005-0000-0000-000036040000}"/>
    <cellStyle name="Normal 3 180" xfId="654" xr:uid="{00000000-0005-0000-0000-000037040000}"/>
    <cellStyle name="Normal 3 181" xfId="655" xr:uid="{00000000-0005-0000-0000-000038040000}"/>
    <cellStyle name="Normal 3 182" xfId="656" xr:uid="{00000000-0005-0000-0000-000039040000}"/>
    <cellStyle name="Normal 3 183" xfId="657" xr:uid="{00000000-0005-0000-0000-00003A040000}"/>
    <cellStyle name="Normal 3 184" xfId="658" xr:uid="{00000000-0005-0000-0000-00003B040000}"/>
    <cellStyle name="Normal 3 185" xfId="659" xr:uid="{00000000-0005-0000-0000-00003C040000}"/>
    <cellStyle name="Normal 3 186" xfId="660" xr:uid="{00000000-0005-0000-0000-00003D040000}"/>
    <cellStyle name="Normal 3 187" xfId="661" xr:uid="{00000000-0005-0000-0000-00003E040000}"/>
    <cellStyle name="Normal 3 188" xfId="662" xr:uid="{00000000-0005-0000-0000-00003F040000}"/>
    <cellStyle name="Normal 3 189" xfId="663" xr:uid="{00000000-0005-0000-0000-000040040000}"/>
    <cellStyle name="Normal 3 19" xfId="664" xr:uid="{00000000-0005-0000-0000-000041040000}"/>
    <cellStyle name="Normal 3 190" xfId="665" xr:uid="{00000000-0005-0000-0000-000042040000}"/>
    <cellStyle name="Normal 3 191" xfId="666" xr:uid="{00000000-0005-0000-0000-000043040000}"/>
    <cellStyle name="Normal 3 192" xfId="667" xr:uid="{00000000-0005-0000-0000-000044040000}"/>
    <cellStyle name="Normal 3 193" xfId="668" xr:uid="{00000000-0005-0000-0000-000045040000}"/>
    <cellStyle name="Normal 3 194" xfId="669" xr:uid="{00000000-0005-0000-0000-000046040000}"/>
    <cellStyle name="Normal 3 195" xfId="670" xr:uid="{00000000-0005-0000-0000-000047040000}"/>
    <cellStyle name="Normal 3 196" xfId="671" xr:uid="{00000000-0005-0000-0000-000048040000}"/>
    <cellStyle name="Normal 3 197" xfId="672" xr:uid="{00000000-0005-0000-0000-000049040000}"/>
    <cellStyle name="Normal 3 198" xfId="673" xr:uid="{00000000-0005-0000-0000-00004A040000}"/>
    <cellStyle name="Normal 3 199" xfId="674" xr:uid="{00000000-0005-0000-0000-00004B040000}"/>
    <cellStyle name="Normal 3 2" xfId="675" xr:uid="{00000000-0005-0000-0000-00004C040000}"/>
    <cellStyle name="Normal 3 20" xfId="676" xr:uid="{00000000-0005-0000-0000-00004D040000}"/>
    <cellStyle name="Normal 3 200" xfId="677" xr:uid="{00000000-0005-0000-0000-00004E040000}"/>
    <cellStyle name="Normal 3 201" xfId="678" xr:uid="{00000000-0005-0000-0000-00004F040000}"/>
    <cellStyle name="Normal 3 202" xfId="679" xr:uid="{00000000-0005-0000-0000-000050040000}"/>
    <cellStyle name="Normal 3 203" xfId="680" xr:uid="{00000000-0005-0000-0000-000051040000}"/>
    <cellStyle name="Normal 3 204" xfId="681" xr:uid="{00000000-0005-0000-0000-000052040000}"/>
    <cellStyle name="Normal 3 205" xfId="682" xr:uid="{00000000-0005-0000-0000-000053040000}"/>
    <cellStyle name="Normal 3 206" xfId="683" xr:uid="{00000000-0005-0000-0000-000054040000}"/>
    <cellStyle name="Normal 3 207" xfId="684" xr:uid="{00000000-0005-0000-0000-000055040000}"/>
    <cellStyle name="Normal 3 208" xfId="685" xr:uid="{00000000-0005-0000-0000-000056040000}"/>
    <cellStyle name="Normal 3 209" xfId="686" xr:uid="{00000000-0005-0000-0000-000057040000}"/>
    <cellStyle name="Normal 3 21" xfId="687" xr:uid="{00000000-0005-0000-0000-000058040000}"/>
    <cellStyle name="Normal 3 210" xfId="688" xr:uid="{00000000-0005-0000-0000-000059040000}"/>
    <cellStyle name="Normal 3 211" xfId="689" xr:uid="{00000000-0005-0000-0000-00005A040000}"/>
    <cellStyle name="Normal 3 212" xfId="690" xr:uid="{00000000-0005-0000-0000-00005B040000}"/>
    <cellStyle name="Normal 3 213" xfId="691" xr:uid="{00000000-0005-0000-0000-00005C040000}"/>
    <cellStyle name="Normal 3 214" xfId="692" xr:uid="{00000000-0005-0000-0000-00005D040000}"/>
    <cellStyle name="Normal 3 215" xfId="693" xr:uid="{00000000-0005-0000-0000-00005E040000}"/>
    <cellStyle name="Normal 3 216" xfId="694" xr:uid="{00000000-0005-0000-0000-00005F040000}"/>
    <cellStyle name="Normal 3 217" xfId="695" xr:uid="{00000000-0005-0000-0000-000060040000}"/>
    <cellStyle name="Normal 3 218" xfId="696" xr:uid="{00000000-0005-0000-0000-000061040000}"/>
    <cellStyle name="Normal 3 219" xfId="697" xr:uid="{00000000-0005-0000-0000-000062040000}"/>
    <cellStyle name="Normal 3 22" xfId="698" xr:uid="{00000000-0005-0000-0000-000063040000}"/>
    <cellStyle name="Normal 3 220" xfId="699" xr:uid="{00000000-0005-0000-0000-000064040000}"/>
    <cellStyle name="Normal 3 221" xfId="700" xr:uid="{00000000-0005-0000-0000-000065040000}"/>
    <cellStyle name="Normal 3 222" xfId="701" xr:uid="{00000000-0005-0000-0000-000066040000}"/>
    <cellStyle name="Normal 3 223" xfId="702" xr:uid="{00000000-0005-0000-0000-000067040000}"/>
    <cellStyle name="Normal 3 224" xfId="703" xr:uid="{00000000-0005-0000-0000-000068040000}"/>
    <cellStyle name="Normal 3 225" xfId="704" xr:uid="{00000000-0005-0000-0000-000069040000}"/>
    <cellStyle name="Normal 3 226" xfId="705" xr:uid="{00000000-0005-0000-0000-00006A040000}"/>
    <cellStyle name="Normal 3 227" xfId="706" xr:uid="{00000000-0005-0000-0000-00006B040000}"/>
    <cellStyle name="Normal 3 228" xfId="707" xr:uid="{00000000-0005-0000-0000-00006C040000}"/>
    <cellStyle name="Normal 3 229" xfId="708" xr:uid="{00000000-0005-0000-0000-00006D040000}"/>
    <cellStyle name="Normal 3 23" xfId="709" xr:uid="{00000000-0005-0000-0000-00006E040000}"/>
    <cellStyle name="Normal 3 230" xfId="710" xr:uid="{00000000-0005-0000-0000-00006F040000}"/>
    <cellStyle name="Normal 3 231" xfId="711" xr:uid="{00000000-0005-0000-0000-000070040000}"/>
    <cellStyle name="Normal 3 232" xfId="712" xr:uid="{00000000-0005-0000-0000-000071040000}"/>
    <cellStyle name="Normal 3 233" xfId="713" xr:uid="{00000000-0005-0000-0000-000072040000}"/>
    <cellStyle name="Normal 3 234" xfId="714" xr:uid="{00000000-0005-0000-0000-000073040000}"/>
    <cellStyle name="Normal 3 235" xfId="715" xr:uid="{00000000-0005-0000-0000-000074040000}"/>
    <cellStyle name="Normal 3 236" xfId="716" xr:uid="{00000000-0005-0000-0000-000075040000}"/>
    <cellStyle name="Normal 3 237" xfId="717" xr:uid="{00000000-0005-0000-0000-000076040000}"/>
    <cellStyle name="Normal 3 238" xfId="718" xr:uid="{00000000-0005-0000-0000-000077040000}"/>
    <cellStyle name="Normal 3 239" xfId="719" xr:uid="{00000000-0005-0000-0000-000078040000}"/>
    <cellStyle name="Normal 3 24" xfId="720" xr:uid="{00000000-0005-0000-0000-000079040000}"/>
    <cellStyle name="Normal 3 240" xfId="721" xr:uid="{00000000-0005-0000-0000-00007A040000}"/>
    <cellStyle name="Normal 3 241" xfId="722" xr:uid="{00000000-0005-0000-0000-00007B040000}"/>
    <cellStyle name="Normal 3 242" xfId="723" xr:uid="{00000000-0005-0000-0000-00007C040000}"/>
    <cellStyle name="Normal 3 243" xfId="724" xr:uid="{00000000-0005-0000-0000-00007D040000}"/>
    <cellStyle name="Normal 3 244" xfId="725" xr:uid="{00000000-0005-0000-0000-00007E040000}"/>
    <cellStyle name="Normal 3 245" xfId="726" xr:uid="{00000000-0005-0000-0000-00007F040000}"/>
    <cellStyle name="Normal 3 246" xfId="727" xr:uid="{00000000-0005-0000-0000-000080040000}"/>
    <cellStyle name="Normal 3 247" xfId="728" xr:uid="{00000000-0005-0000-0000-000081040000}"/>
    <cellStyle name="Normal 3 248" xfId="729" xr:uid="{00000000-0005-0000-0000-000082040000}"/>
    <cellStyle name="Normal 3 249" xfId="730" xr:uid="{00000000-0005-0000-0000-000083040000}"/>
    <cellStyle name="Normal 3 25" xfId="731" xr:uid="{00000000-0005-0000-0000-000084040000}"/>
    <cellStyle name="Normal 3 250" xfId="732" xr:uid="{00000000-0005-0000-0000-000085040000}"/>
    <cellStyle name="Normal 3 251" xfId="733" xr:uid="{00000000-0005-0000-0000-000086040000}"/>
    <cellStyle name="Normal 3 252" xfId="734" xr:uid="{00000000-0005-0000-0000-000087040000}"/>
    <cellStyle name="Normal 3 253" xfId="735" xr:uid="{00000000-0005-0000-0000-000088040000}"/>
    <cellStyle name="Normal 3 254" xfId="736" xr:uid="{00000000-0005-0000-0000-000089040000}"/>
    <cellStyle name="Normal 3 255" xfId="737" xr:uid="{00000000-0005-0000-0000-00008A040000}"/>
    <cellStyle name="Normal 3 26" xfId="738" xr:uid="{00000000-0005-0000-0000-00008B040000}"/>
    <cellStyle name="Normal 3 27" xfId="739" xr:uid="{00000000-0005-0000-0000-00008C040000}"/>
    <cellStyle name="Normal 3 28" xfId="740" xr:uid="{00000000-0005-0000-0000-00008D040000}"/>
    <cellStyle name="Normal 3 29" xfId="741" xr:uid="{00000000-0005-0000-0000-00008E040000}"/>
    <cellStyle name="Normal 3 3" xfId="742" xr:uid="{00000000-0005-0000-0000-00008F040000}"/>
    <cellStyle name="Normal 3 30" xfId="743" xr:uid="{00000000-0005-0000-0000-000090040000}"/>
    <cellStyle name="Normal 3 31" xfId="744" xr:uid="{00000000-0005-0000-0000-000091040000}"/>
    <cellStyle name="Normal 3 32" xfId="745" xr:uid="{00000000-0005-0000-0000-000092040000}"/>
    <cellStyle name="Normal 3 33" xfId="746" xr:uid="{00000000-0005-0000-0000-000093040000}"/>
    <cellStyle name="Normal 3 34" xfId="747" xr:uid="{00000000-0005-0000-0000-000094040000}"/>
    <cellStyle name="Normal 3 35" xfId="748" xr:uid="{00000000-0005-0000-0000-000095040000}"/>
    <cellStyle name="Normal 3 36" xfId="749" xr:uid="{00000000-0005-0000-0000-000096040000}"/>
    <cellStyle name="Normal 3 37" xfId="750" xr:uid="{00000000-0005-0000-0000-000097040000}"/>
    <cellStyle name="Normal 3 38" xfId="751" xr:uid="{00000000-0005-0000-0000-000098040000}"/>
    <cellStyle name="Normal 3 39" xfId="752" xr:uid="{00000000-0005-0000-0000-000099040000}"/>
    <cellStyle name="Normal 3 4" xfId="753" xr:uid="{00000000-0005-0000-0000-00009A040000}"/>
    <cellStyle name="Normal 3 40" xfId="754" xr:uid="{00000000-0005-0000-0000-00009B040000}"/>
    <cellStyle name="Normal 3 41" xfId="755" xr:uid="{00000000-0005-0000-0000-00009C040000}"/>
    <cellStyle name="Normal 3 42" xfId="756" xr:uid="{00000000-0005-0000-0000-00009D040000}"/>
    <cellStyle name="Normal 3 43" xfId="757" xr:uid="{00000000-0005-0000-0000-00009E040000}"/>
    <cellStyle name="Normal 3 44" xfId="758" xr:uid="{00000000-0005-0000-0000-00009F040000}"/>
    <cellStyle name="Normal 3 45" xfId="759" xr:uid="{00000000-0005-0000-0000-0000A0040000}"/>
    <cellStyle name="Normal 3 46" xfId="760" xr:uid="{00000000-0005-0000-0000-0000A1040000}"/>
    <cellStyle name="Normal 3 47" xfId="761" xr:uid="{00000000-0005-0000-0000-0000A2040000}"/>
    <cellStyle name="Normal 3 48" xfId="762" xr:uid="{00000000-0005-0000-0000-0000A3040000}"/>
    <cellStyle name="Normal 3 49" xfId="763" xr:uid="{00000000-0005-0000-0000-0000A4040000}"/>
    <cellStyle name="Normal 3 5" xfId="764" xr:uid="{00000000-0005-0000-0000-0000A5040000}"/>
    <cellStyle name="Normal 3 50" xfId="765" xr:uid="{00000000-0005-0000-0000-0000A6040000}"/>
    <cellStyle name="Normal 3 51" xfId="766" xr:uid="{00000000-0005-0000-0000-0000A7040000}"/>
    <cellStyle name="Normal 3 52" xfId="767" xr:uid="{00000000-0005-0000-0000-0000A8040000}"/>
    <cellStyle name="Normal 3 53" xfId="768" xr:uid="{00000000-0005-0000-0000-0000A9040000}"/>
    <cellStyle name="Normal 3 54" xfId="769" xr:uid="{00000000-0005-0000-0000-0000AA040000}"/>
    <cellStyle name="Normal 3 55" xfId="770" xr:uid="{00000000-0005-0000-0000-0000AB040000}"/>
    <cellStyle name="Normal 3 56" xfId="771" xr:uid="{00000000-0005-0000-0000-0000AC040000}"/>
    <cellStyle name="Normal 3 57" xfId="772" xr:uid="{00000000-0005-0000-0000-0000AD040000}"/>
    <cellStyle name="Normal 3 58" xfId="773" xr:uid="{00000000-0005-0000-0000-0000AE040000}"/>
    <cellStyle name="Normal 3 59" xfId="774" xr:uid="{00000000-0005-0000-0000-0000AF040000}"/>
    <cellStyle name="Normal 3 6" xfId="775" xr:uid="{00000000-0005-0000-0000-0000B0040000}"/>
    <cellStyle name="Normal 3 60" xfId="776" xr:uid="{00000000-0005-0000-0000-0000B1040000}"/>
    <cellStyle name="Normal 3 61" xfId="777" xr:uid="{00000000-0005-0000-0000-0000B2040000}"/>
    <cellStyle name="Normal 3 62" xfId="778" xr:uid="{00000000-0005-0000-0000-0000B3040000}"/>
    <cellStyle name="Normal 3 63" xfId="779" xr:uid="{00000000-0005-0000-0000-0000B4040000}"/>
    <cellStyle name="Normal 3 64" xfId="780" xr:uid="{00000000-0005-0000-0000-0000B5040000}"/>
    <cellStyle name="Normal 3 65" xfId="781" xr:uid="{00000000-0005-0000-0000-0000B6040000}"/>
    <cellStyle name="Normal 3 66" xfId="782" xr:uid="{00000000-0005-0000-0000-0000B7040000}"/>
    <cellStyle name="Normal 3 67" xfId="783" xr:uid="{00000000-0005-0000-0000-0000B8040000}"/>
    <cellStyle name="Normal 3 68" xfId="784" xr:uid="{00000000-0005-0000-0000-0000B9040000}"/>
    <cellStyle name="Normal 3 69" xfId="785" xr:uid="{00000000-0005-0000-0000-0000BA040000}"/>
    <cellStyle name="Normal 3 7" xfId="786" xr:uid="{00000000-0005-0000-0000-0000BB040000}"/>
    <cellStyle name="Normal 3 70" xfId="787" xr:uid="{00000000-0005-0000-0000-0000BC040000}"/>
    <cellStyle name="Normal 3 71" xfId="788" xr:uid="{00000000-0005-0000-0000-0000BD040000}"/>
    <cellStyle name="Normal 3 72" xfId="789" xr:uid="{00000000-0005-0000-0000-0000BE040000}"/>
    <cellStyle name="Normal 3 73" xfId="790" xr:uid="{00000000-0005-0000-0000-0000BF040000}"/>
    <cellStyle name="Normal 3 74" xfId="791" xr:uid="{00000000-0005-0000-0000-0000C0040000}"/>
    <cellStyle name="Normal 3 75" xfId="792" xr:uid="{00000000-0005-0000-0000-0000C1040000}"/>
    <cellStyle name="Normal 3 76" xfId="793" xr:uid="{00000000-0005-0000-0000-0000C2040000}"/>
    <cellStyle name="Normal 3 77" xfId="794" xr:uid="{00000000-0005-0000-0000-0000C3040000}"/>
    <cellStyle name="Normal 3 78" xfId="795" xr:uid="{00000000-0005-0000-0000-0000C4040000}"/>
    <cellStyle name="Normal 3 79" xfId="796" xr:uid="{00000000-0005-0000-0000-0000C5040000}"/>
    <cellStyle name="Normal 3 8" xfId="797" xr:uid="{00000000-0005-0000-0000-0000C6040000}"/>
    <cellStyle name="Normal 3 80" xfId="798" xr:uid="{00000000-0005-0000-0000-0000C7040000}"/>
    <cellStyle name="Normal 3 81" xfId="799" xr:uid="{00000000-0005-0000-0000-0000C8040000}"/>
    <cellStyle name="Normal 3 82" xfId="800" xr:uid="{00000000-0005-0000-0000-0000C9040000}"/>
    <cellStyle name="Normal 3 83" xfId="801" xr:uid="{00000000-0005-0000-0000-0000CA040000}"/>
    <cellStyle name="Normal 3 84" xfId="802" xr:uid="{00000000-0005-0000-0000-0000CB040000}"/>
    <cellStyle name="Normal 3 85" xfId="803" xr:uid="{00000000-0005-0000-0000-0000CC040000}"/>
    <cellStyle name="Normal 3 86" xfId="804" xr:uid="{00000000-0005-0000-0000-0000CD040000}"/>
    <cellStyle name="Normal 3 87" xfId="805" xr:uid="{00000000-0005-0000-0000-0000CE040000}"/>
    <cellStyle name="Normal 3 88" xfId="806" xr:uid="{00000000-0005-0000-0000-0000CF040000}"/>
    <cellStyle name="Normal 3 89" xfId="807" xr:uid="{00000000-0005-0000-0000-0000D0040000}"/>
    <cellStyle name="Normal 3 9" xfId="808" xr:uid="{00000000-0005-0000-0000-0000D1040000}"/>
    <cellStyle name="Normal 3 90" xfId="809" xr:uid="{00000000-0005-0000-0000-0000D2040000}"/>
    <cellStyle name="Normal 3 91" xfId="810" xr:uid="{00000000-0005-0000-0000-0000D3040000}"/>
    <cellStyle name="Normal 3 92" xfId="811" xr:uid="{00000000-0005-0000-0000-0000D4040000}"/>
    <cellStyle name="Normal 3 93" xfId="812" xr:uid="{00000000-0005-0000-0000-0000D5040000}"/>
    <cellStyle name="Normal 3 94" xfId="813" xr:uid="{00000000-0005-0000-0000-0000D6040000}"/>
    <cellStyle name="Normal 3 95" xfId="814" xr:uid="{00000000-0005-0000-0000-0000D7040000}"/>
    <cellStyle name="Normal 3 96" xfId="815" xr:uid="{00000000-0005-0000-0000-0000D8040000}"/>
    <cellStyle name="Normal 3 97" xfId="816" xr:uid="{00000000-0005-0000-0000-0000D9040000}"/>
    <cellStyle name="Normal 3 98" xfId="817" xr:uid="{00000000-0005-0000-0000-0000DA040000}"/>
    <cellStyle name="Normal 3 99" xfId="818" xr:uid="{00000000-0005-0000-0000-0000DB040000}"/>
    <cellStyle name="Normal 3_(2,4,5,6,7) Exhibit A" xfId="819" xr:uid="{00000000-0005-0000-0000-0000DC040000}"/>
    <cellStyle name="Normal 30" xfId="820" xr:uid="{00000000-0005-0000-0000-0000DD040000}"/>
    <cellStyle name="Normal 31" xfId="821" xr:uid="{00000000-0005-0000-0000-0000DE040000}"/>
    <cellStyle name="Normal 32" xfId="822" xr:uid="{00000000-0005-0000-0000-0000DF040000}"/>
    <cellStyle name="Normal 33" xfId="823" xr:uid="{00000000-0005-0000-0000-0000E0040000}"/>
    <cellStyle name="Normal 34" xfId="824" xr:uid="{00000000-0005-0000-0000-0000E1040000}"/>
    <cellStyle name="Normal 35" xfId="825" xr:uid="{00000000-0005-0000-0000-0000E2040000}"/>
    <cellStyle name="Normal 36" xfId="826" xr:uid="{00000000-0005-0000-0000-0000E3040000}"/>
    <cellStyle name="Normal 37" xfId="827" xr:uid="{00000000-0005-0000-0000-0000E4040000}"/>
    <cellStyle name="Normal 38" xfId="828" xr:uid="{00000000-0005-0000-0000-0000E5040000}"/>
    <cellStyle name="Normal 39" xfId="829" xr:uid="{00000000-0005-0000-0000-0000E6040000}"/>
    <cellStyle name="Normal 4" xfId="830" xr:uid="{00000000-0005-0000-0000-0000E7040000}"/>
    <cellStyle name="Normal 4 2" xfId="831" xr:uid="{00000000-0005-0000-0000-0000E8040000}"/>
    <cellStyle name="Normal 4 3" xfId="1534" xr:uid="{00000000-0005-0000-0000-0000E9040000}"/>
    <cellStyle name="Normal 4 3 2" xfId="1535" xr:uid="{00000000-0005-0000-0000-0000EA040000}"/>
    <cellStyle name="Normal 4 3 3" xfId="1536" xr:uid="{00000000-0005-0000-0000-0000EB040000}"/>
    <cellStyle name="Normal 4 4" xfId="1537" xr:uid="{00000000-0005-0000-0000-0000EC040000}"/>
    <cellStyle name="Normal 40" xfId="832" xr:uid="{00000000-0005-0000-0000-0000ED040000}"/>
    <cellStyle name="Normal 41" xfId="833" xr:uid="{00000000-0005-0000-0000-0000EE040000}"/>
    <cellStyle name="Normal 42" xfId="834" xr:uid="{00000000-0005-0000-0000-0000EF040000}"/>
    <cellStyle name="Normal 43" xfId="1556" xr:uid="{00000000-0005-0000-0000-0000F0040000}"/>
    <cellStyle name="Normal 43 2" xfId="1559" xr:uid="{00000000-0005-0000-0000-0000F1040000}"/>
    <cellStyle name="Normal 44" xfId="1557" xr:uid="{00000000-0005-0000-0000-0000F2040000}"/>
    <cellStyle name="Normal 46" xfId="835" xr:uid="{00000000-0005-0000-0000-0000F3040000}"/>
    <cellStyle name="Normal 47" xfId="836" xr:uid="{00000000-0005-0000-0000-0000F4040000}"/>
    <cellStyle name="Normal 48" xfId="837" xr:uid="{00000000-0005-0000-0000-0000F5040000}"/>
    <cellStyle name="Normal 49" xfId="838" xr:uid="{00000000-0005-0000-0000-0000F6040000}"/>
    <cellStyle name="Normal 5" xfId="839" xr:uid="{00000000-0005-0000-0000-0000F7040000}"/>
    <cellStyle name="Normal 5 2" xfId="840" xr:uid="{00000000-0005-0000-0000-0000F8040000}"/>
    <cellStyle name="Normal 5 2 2" xfId="1538" xr:uid="{00000000-0005-0000-0000-0000F9040000}"/>
    <cellStyle name="Normal 5 2 3" xfId="1574" xr:uid="{DA2ADA29-9C78-4882-BBD0-3B100815C012}"/>
    <cellStyle name="Normal 5 3" xfId="841" xr:uid="{00000000-0005-0000-0000-0000FA040000}"/>
    <cellStyle name="Normal 5 4" xfId="842" xr:uid="{00000000-0005-0000-0000-0000FB040000}"/>
    <cellStyle name="Normal 5 5" xfId="843" xr:uid="{00000000-0005-0000-0000-0000FC040000}"/>
    <cellStyle name="Normal 50" xfId="844" xr:uid="{00000000-0005-0000-0000-0000FD040000}"/>
    <cellStyle name="Normal 51" xfId="845" xr:uid="{00000000-0005-0000-0000-0000FE040000}"/>
    <cellStyle name="Normal 52" xfId="846" xr:uid="{00000000-0005-0000-0000-0000FF040000}"/>
    <cellStyle name="Normal 53" xfId="847" xr:uid="{00000000-0005-0000-0000-000000050000}"/>
    <cellStyle name="Normal 54" xfId="848" xr:uid="{00000000-0005-0000-0000-000001050000}"/>
    <cellStyle name="Normal 55" xfId="849" xr:uid="{00000000-0005-0000-0000-000002050000}"/>
    <cellStyle name="Normal 6" xfId="850" xr:uid="{00000000-0005-0000-0000-000003050000}"/>
    <cellStyle name="Normal 6 10" xfId="851" xr:uid="{00000000-0005-0000-0000-000004050000}"/>
    <cellStyle name="Normal 6 100" xfId="852" xr:uid="{00000000-0005-0000-0000-000005050000}"/>
    <cellStyle name="Normal 6 101" xfId="853" xr:uid="{00000000-0005-0000-0000-000006050000}"/>
    <cellStyle name="Normal 6 102" xfId="854" xr:uid="{00000000-0005-0000-0000-000007050000}"/>
    <cellStyle name="Normal 6 103" xfId="855" xr:uid="{00000000-0005-0000-0000-000008050000}"/>
    <cellStyle name="Normal 6 104" xfId="856" xr:uid="{00000000-0005-0000-0000-000009050000}"/>
    <cellStyle name="Normal 6 105" xfId="857" xr:uid="{00000000-0005-0000-0000-00000A050000}"/>
    <cellStyle name="Normal 6 106" xfId="858" xr:uid="{00000000-0005-0000-0000-00000B050000}"/>
    <cellStyle name="Normal 6 107" xfId="859" xr:uid="{00000000-0005-0000-0000-00000C050000}"/>
    <cellStyle name="Normal 6 108" xfId="860" xr:uid="{00000000-0005-0000-0000-00000D050000}"/>
    <cellStyle name="Normal 6 109" xfId="861" xr:uid="{00000000-0005-0000-0000-00000E050000}"/>
    <cellStyle name="Normal 6 11" xfId="862" xr:uid="{00000000-0005-0000-0000-00000F050000}"/>
    <cellStyle name="Normal 6 110" xfId="863" xr:uid="{00000000-0005-0000-0000-000010050000}"/>
    <cellStyle name="Normal 6 111" xfId="864" xr:uid="{00000000-0005-0000-0000-000011050000}"/>
    <cellStyle name="Normal 6 112" xfId="865" xr:uid="{00000000-0005-0000-0000-000012050000}"/>
    <cellStyle name="Normal 6 113" xfId="866" xr:uid="{00000000-0005-0000-0000-000013050000}"/>
    <cellStyle name="Normal 6 114" xfId="867" xr:uid="{00000000-0005-0000-0000-000014050000}"/>
    <cellStyle name="Normal 6 115" xfId="868" xr:uid="{00000000-0005-0000-0000-000015050000}"/>
    <cellStyle name="Normal 6 116" xfId="869" xr:uid="{00000000-0005-0000-0000-000016050000}"/>
    <cellStyle name="Normal 6 117" xfId="870" xr:uid="{00000000-0005-0000-0000-000017050000}"/>
    <cellStyle name="Normal 6 118" xfId="871" xr:uid="{00000000-0005-0000-0000-000018050000}"/>
    <cellStyle name="Normal 6 119" xfId="872" xr:uid="{00000000-0005-0000-0000-000019050000}"/>
    <cellStyle name="Normal 6 12" xfId="873" xr:uid="{00000000-0005-0000-0000-00001A050000}"/>
    <cellStyle name="Normal 6 120" xfId="874" xr:uid="{00000000-0005-0000-0000-00001B050000}"/>
    <cellStyle name="Normal 6 121" xfId="875" xr:uid="{00000000-0005-0000-0000-00001C050000}"/>
    <cellStyle name="Normal 6 122" xfId="876" xr:uid="{00000000-0005-0000-0000-00001D050000}"/>
    <cellStyle name="Normal 6 123" xfId="877" xr:uid="{00000000-0005-0000-0000-00001E050000}"/>
    <cellStyle name="Normal 6 124" xfId="878" xr:uid="{00000000-0005-0000-0000-00001F050000}"/>
    <cellStyle name="Normal 6 125" xfId="879" xr:uid="{00000000-0005-0000-0000-000020050000}"/>
    <cellStyle name="Normal 6 126" xfId="880" xr:uid="{00000000-0005-0000-0000-000021050000}"/>
    <cellStyle name="Normal 6 127" xfId="881" xr:uid="{00000000-0005-0000-0000-000022050000}"/>
    <cellStyle name="Normal 6 128" xfId="882" xr:uid="{00000000-0005-0000-0000-000023050000}"/>
    <cellStyle name="Normal 6 129" xfId="883" xr:uid="{00000000-0005-0000-0000-000024050000}"/>
    <cellStyle name="Normal 6 13" xfId="884" xr:uid="{00000000-0005-0000-0000-000025050000}"/>
    <cellStyle name="Normal 6 130" xfId="885" xr:uid="{00000000-0005-0000-0000-000026050000}"/>
    <cellStyle name="Normal 6 131" xfId="886" xr:uid="{00000000-0005-0000-0000-000027050000}"/>
    <cellStyle name="Normal 6 132" xfId="887" xr:uid="{00000000-0005-0000-0000-000028050000}"/>
    <cellStyle name="Normal 6 133" xfId="888" xr:uid="{00000000-0005-0000-0000-000029050000}"/>
    <cellStyle name="Normal 6 134" xfId="889" xr:uid="{00000000-0005-0000-0000-00002A050000}"/>
    <cellStyle name="Normal 6 135" xfId="890" xr:uid="{00000000-0005-0000-0000-00002B050000}"/>
    <cellStyle name="Normal 6 136" xfId="891" xr:uid="{00000000-0005-0000-0000-00002C050000}"/>
    <cellStyle name="Normal 6 137" xfId="892" xr:uid="{00000000-0005-0000-0000-00002D050000}"/>
    <cellStyle name="Normal 6 138" xfId="893" xr:uid="{00000000-0005-0000-0000-00002E050000}"/>
    <cellStyle name="Normal 6 139" xfId="894" xr:uid="{00000000-0005-0000-0000-00002F050000}"/>
    <cellStyle name="Normal 6 14" xfId="895" xr:uid="{00000000-0005-0000-0000-000030050000}"/>
    <cellStyle name="Normal 6 140" xfId="896" xr:uid="{00000000-0005-0000-0000-000031050000}"/>
    <cellStyle name="Normal 6 141" xfId="897" xr:uid="{00000000-0005-0000-0000-000032050000}"/>
    <cellStyle name="Normal 6 142" xfId="898" xr:uid="{00000000-0005-0000-0000-000033050000}"/>
    <cellStyle name="Normal 6 143" xfId="899" xr:uid="{00000000-0005-0000-0000-000034050000}"/>
    <cellStyle name="Normal 6 144" xfId="900" xr:uid="{00000000-0005-0000-0000-000035050000}"/>
    <cellStyle name="Normal 6 145" xfId="1163" xr:uid="{00000000-0005-0000-0000-000036050000}"/>
    <cellStyle name="Normal 6 15" xfId="901" xr:uid="{00000000-0005-0000-0000-000037050000}"/>
    <cellStyle name="Normal 6 16" xfId="902" xr:uid="{00000000-0005-0000-0000-000038050000}"/>
    <cellStyle name="Normal 6 17" xfId="903" xr:uid="{00000000-0005-0000-0000-000039050000}"/>
    <cellStyle name="Normal 6 18" xfId="904" xr:uid="{00000000-0005-0000-0000-00003A050000}"/>
    <cellStyle name="Normal 6 19" xfId="905" xr:uid="{00000000-0005-0000-0000-00003B050000}"/>
    <cellStyle name="Normal 6 2" xfId="906" xr:uid="{00000000-0005-0000-0000-00003C050000}"/>
    <cellStyle name="Normal 6 2 2" xfId="1539" xr:uid="{00000000-0005-0000-0000-00003D050000}"/>
    <cellStyle name="Normal 6 20" xfId="907" xr:uid="{00000000-0005-0000-0000-00003E050000}"/>
    <cellStyle name="Normal 6 21" xfId="908" xr:uid="{00000000-0005-0000-0000-00003F050000}"/>
    <cellStyle name="Normal 6 22" xfId="909" xr:uid="{00000000-0005-0000-0000-000040050000}"/>
    <cellStyle name="Normal 6 23" xfId="910" xr:uid="{00000000-0005-0000-0000-000041050000}"/>
    <cellStyle name="Normal 6 24" xfId="911" xr:uid="{00000000-0005-0000-0000-000042050000}"/>
    <cellStyle name="Normal 6 25" xfId="912" xr:uid="{00000000-0005-0000-0000-000043050000}"/>
    <cellStyle name="Normal 6 26" xfId="913" xr:uid="{00000000-0005-0000-0000-000044050000}"/>
    <cellStyle name="Normal 6 27" xfId="914" xr:uid="{00000000-0005-0000-0000-000045050000}"/>
    <cellStyle name="Normal 6 28" xfId="915" xr:uid="{00000000-0005-0000-0000-000046050000}"/>
    <cellStyle name="Normal 6 29" xfId="916" xr:uid="{00000000-0005-0000-0000-000047050000}"/>
    <cellStyle name="Normal 6 3" xfId="917" xr:uid="{00000000-0005-0000-0000-000048050000}"/>
    <cellStyle name="Normal 6 30" xfId="918" xr:uid="{00000000-0005-0000-0000-000049050000}"/>
    <cellStyle name="Normal 6 31" xfId="919" xr:uid="{00000000-0005-0000-0000-00004A050000}"/>
    <cellStyle name="Normal 6 32" xfId="920" xr:uid="{00000000-0005-0000-0000-00004B050000}"/>
    <cellStyle name="Normal 6 33" xfId="921" xr:uid="{00000000-0005-0000-0000-00004C050000}"/>
    <cellStyle name="Normal 6 34" xfId="922" xr:uid="{00000000-0005-0000-0000-00004D050000}"/>
    <cellStyle name="Normal 6 35" xfId="923" xr:uid="{00000000-0005-0000-0000-00004E050000}"/>
    <cellStyle name="Normal 6 36" xfId="924" xr:uid="{00000000-0005-0000-0000-00004F050000}"/>
    <cellStyle name="Normal 6 37" xfId="925" xr:uid="{00000000-0005-0000-0000-000050050000}"/>
    <cellStyle name="Normal 6 38" xfId="926" xr:uid="{00000000-0005-0000-0000-000051050000}"/>
    <cellStyle name="Normal 6 39" xfId="927" xr:uid="{00000000-0005-0000-0000-000052050000}"/>
    <cellStyle name="Normal 6 4" xfId="928" xr:uid="{00000000-0005-0000-0000-000053050000}"/>
    <cellStyle name="Normal 6 40" xfId="929" xr:uid="{00000000-0005-0000-0000-000054050000}"/>
    <cellStyle name="Normal 6 41" xfId="930" xr:uid="{00000000-0005-0000-0000-000055050000}"/>
    <cellStyle name="Normal 6 42" xfId="931" xr:uid="{00000000-0005-0000-0000-000056050000}"/>
    <cellStyle name="Normal 6 43" xfId="932" xr:uid="{00000000-0005-0000-0000-000057050000}"/>
    <cellStyle name="Normal 6 44" xfId="933" xr:uid="{00000000-0005-0000-0000-000058050000}"/>
    <cellStyle name="Normal 6 45" xfId="934" xr:uid="{00000000-0005-0000-0000-000059050000}"/>
    <cellStyle name="Normal 6 46" xfId="935" xr:uid="{00000000-0005-0000-0000-00005A050000}"/>
    <cellStyle name="Normal 6 47" xfId="936" xr:uid="{00000000-0005-0000-0000-00005B050000}"/>
    <cellStyle name="Normal 6 48" xfId="937" xr:uid="{00000000-0005-0000-0000-00005C050000}"/>
    <cellStyle name="Normal 6 49" xfId="938" xr:uid="{00000000-0005-0000-0000-00005D050000}"/>
    <cellStyle name="Normal 6 5" xfId="939" xr:uid="{00000000-0005-0000-0000-00005E050000}"/>
    <cellStyle name="Normal 6 50" xfId="940" xr:uid="{00000000-0005-0000-0000-00005F050000}"/>
    <cellStyle name="Normal 6 51" xfId="941" xr:uid="{00000000-0005-0000-0000-000060050000}"/>
    <cellStyle name="Normal 6 52" xfId="942" xr:uid="{00000000-0005-0000-0000-000061050000}"/>
    <cellStyle name="Normal 6 53" xfId="943" xr:uid="{00000000-0005-0000-0000-000062050000}"/>
    <cellStyle name="Normal 6 54" xfId="944" xr:uid="{00000000-0005-0000-0000-000063050000}"/>
    <cellStyle name="Normal 6 55" xfId="945" xr:uid="{00000000-0005-0000-0000-000064050000}"/>
    <cellStyle name="Normal 6 56" xfId="946" xr:uid="{00000000-0005-0000-0000-000065050000}"/>
    <cellStyle name="Normal 6 57" xfId="947" xr:uid="{00000000-0005-0000-0000-000066050000}"/>
    <cellStyle name="Normal 6 58" xfId="948" xr:uid="{00000000-0005-0000-0000-000067050000}"/>
    <cellStyle name="Normal 6 59" xfId="949" xr:uid="{00000000-0005-0000-0000-000068050000}"/>
    <cellStyle name="Normal 6 6" xfId="950" xr:uid="{00000000-0005-0000-0000-000069050000}"/>
    <cellStyle name="Normal 6 60" xfId="951" xr:uid="{00000000-0005-0000-0000-00006A050000}"/>
    <cellStyle name="Normal 6 61" xfId="952" xr:uid="{00000000-0005-0000-0000-00006B050000}"/>
    <cellStyle name="Normal 6 62" xfId="953" xr:uid="{00000000-0005-0000-0000-00006C050000}"/>
    <cellStyle name="Normal 6 63" xfId="954" xr:uid="{00000000-0005-0000-0000-00006D050000}"/>
    <cellStyle name="Normal 6 64" xfId="955" xr:uid="{00000000-0005-0000-0000-00006E050000}"/>
    <cellStyle name="Normal 6 65" xfId="956" xr:uid="{00000000-0005-0000-0000-00006F050000}"/>
    <cellStyle name="Normal 6 66" xfId="957" xr:uid="{00000000-0005-0000-0000-000070050000}"/>
    <cellStyle name="Normal 6 67" xfId="958" xr:uid="{00000000-0005-0000-0000-000071050000}"/>
    <cellStyle name="Normal 6 68" xfId="959" xr:uid="{00000000-0005-0000-0000-000072050000}"/>
    <cellStyle name="Normal 6 69" xfId="960" xr:uid="{00000000-0005-0000-0000-000073050000}"/>
    <cellStyle name="Normal 6 7" xfId="961" xr:uid="{00000000-0005-0000-0000-000074050000}"/>
    <cellStyle name="Normal 6 70" xfId="962" xr:uid="{00000000-0005-0000-0000-000075050000}"/>
    <cellStyle name="Normal 6 71" xfId="963" xr:uid="{00000000-0005-0000-0000-000076050000}"/>
    <cellStyle name="Normal 6 72" xfId="964" xr:uid="{00000000-0005-0000-0000-000077050000}"/>
    <cellStyle name="Normal 6 73" xfId="965" xr:uid="{00000000-0005-0000-0000-000078050000}"/>
    <cellStyle name="Normal 6 74" xfId="966" xr:uid="{00000000-0005-0000-0000-000079050000}"/>
    <cellStyle name="Normal 6 75" xfId="967" xr:uid="{00000000-0005-0000-0000-00007A050000}"/>
    <cellStyle name="Normal 6 76" xfId="968" xr:uid="{00000000-0005-0000-0000-00007B050000}"/>
    <cellStyle name="Normal 6 77" xfId="969" xr:uid="{00000000-0005-0000-0000-00007C050000}"/>
    <cellStyle name="Normal 6 78" xfId="970" xr:uid="{00000000-0005-0000-0000-00007D050000}"/>
    <cellStyle name="Normal 6 79" xfId="971" xr:uid="{00000000-0005-0000-0000-00007E050000}"/>
    <cellStyle name="Normal 6 8" xfId="972" xr:uid="{00000000-0005-0000-0000-00007F050000}"/>
    <cellStyle name="Normal 6 80" xfId="973" xr:uid="{00000000-0005-0000-0000-000080050000}"/>
    <cellStyle name="Normal 6 81" xfId="974" xr:uid="{00000000-0005-0000-0000-000081050000}"/>
    <cellStyle name="Normal 6 82" xfId="975" xr:uid="{00000000-0005-0000-0000-000082050000}"/>
    <cellStyle name="Normal 6 83" xfId="976" xr:uid="{00000000-0005-0000-0000-000083050000}"/>
    <cellStyle name="Normal 6 84" xfId="977" xr:uid="{00000000-0005-0000-0000-000084050000}"/>
    <cellStyle name="Normal 6 85" xfId="978" xr:uid="{00000000-0005-0000-0000-000085050000}"/>
    <cellStyle name="Normal 6 86" xfId="979" xr:uid="{00000000-0005-0000-0000-000086050000}"/>
    <cellStyle name="Normal 6 87" xfId="980" xr:uid="{00000000-0005-0000-0000-000087050000}"/>
    <cellStyle name="Normal 6 88" xfId="981" xr:uid="{00000000-0005-0000-0000-000088050000}"/>
    <cellStyle name="Normal 6 89" xfId="982" xr:uid="{00000000-0005-0000-0000-000089050000}"/>
    <cellStyle name="Normal 6 9" xfId="983" xr:uid="{00000000-0005-0000-0000-00008A050000}"/>
    <cellStyle name="Normal 6 90" xfId="984" xr:uid="{00000000-0005-0000-0000-00008B050000}"/>
    <cellStyle name="Normal 6 91" xfId="985" xr:uid="{00000000-0005-0000-0000-00008C050000}"/>
    <cellStyle name="Normal 6 92" xfId="986" xr:uid="{00000000-0005-0000-0000-00008D050000}"/>
    <cellStyle name="Normal 6 93" xfId="987" xr:uid="{00000000-0005-0000-0000-00008E050000}"/>
    <cellStyle name="Normal 6 94" xfId="988" xr:uid="{00000000-0005-0000-0000-00008F050000}"/>
    <cellStyle name="Normal 6 95" xfId="989" xr:uid="{00000000-0005-0000-0000-000090050000}"/>
    <cellStyle name="Normal 6 96" xfId="990" xr:uid="{00000000-0005-0000-0000-000091050000}"/>
    <cellStyle name="Normal 6 97" xfId="991" xr:uid="{00000000-0005-0000-0000-000092050000}"/>
    <cellStyle name="Normal 6 98" xfId="992" xr:uid="{00000000-0005-0000-0000-000093050000}"/>
    <cellStyle name="Normal 6 99" xfId="993" xr:uid="{00000000-0005-0000-0000-000094050000}"/>
    <cellStyle name="Normal 7" xfId="994" xr:uid="{00000000-0005-0000-0000-000095050000}"/>
    <cellStyle name="Normal 8" xfId="995" xr:uid="{00000000-0005-0000-0000-000096050000}"/>
    <cellStyle name="Normal 9" xfId="996" xr:uid="{00000000-0005-0000-0000-000097050000}"/>
    <cellStyle name="Note 2" xfId="997" xr:uid="{00000000-0005-0000-0000-000098050000}"/>
    <cellStyle name="Output 2" xfId="998" xr:uid="{00000000-0005-0000-0000-000099050000}"/>
    <cellStyle name="Output 2 2" xfId="1294" xr:uid="{00000000-0005-0000-0000-00009A050000}"/>
    <cellStyle name="Percent" xfId="1328" builtinId="5"/>
    <cellStyle name="Percent [2]" xfId="1540" xr:uid="{00000000-0005-0000-0000-00009C050000}"/>
    <cellStyle name="Percent 12" xfId="999" xr:uid="{00000000-0005-0000-0000-00009D050000}"/>
    <cellStyle name="Percent 19 2" xfId="1541" xr:uid="{00000000-0005-0000-0000-00009E050000}"/>
    <cellStyle name="Percent 2" xfId="1330" xr:uid="{00000000-0005-0000-0000-00009F050000}"/>
    <cellStyle name="Percent 2 10" xfId="1000" xr:uid="{00000000-0005-0000-0000-0000A0050000}"/>
    <cellStyle name="Percent 2 10 2" xfId="1296" xr:uid="{00000000-0005-0000-0000-0000A1050000}"/>
    <cellStyle name="Percent 2 11" xfId="1001" xr:uid="{00000000-0005-0000-0000-0000A2050000}"/>
    <cellStyle name="Percent 2 11 2" xfId="1297" xr:uid="{00000000-0005-0000-0000-0000A3050000}"/>
    <cellStyle name="Percent 2 12" xfId="1002" xr:uid="{00000000-0005-0000-0000-0000A4050000}"/>
    <cellStyle name="Percent 2 12 2" xfId="1298" xr:uid="{00000000-0005-0000-0000-0000A5050000}"/>
    <cellStyle name="Percent 2 13" xfId="1003" xr:uid="{00000000-0005-0000-0000-0000A6050000}"/>
    <cellStyle name="Percent 2 13 2" xfId="1299" xr:uid="{00000000-0005-0000-0000-0000A7050000}"/>
    <cellStyle name="Percent 2 14" xfId="1004" xr:uid="{00000000-0005-0000-0000-0000A8050000}"/>
    <cellStyle name="Percent 2 14 2" xfId="1300" xr:uid="{00000000-0005-0000-0000-0000A9050000}"/>
    <cellStyle name="Percent 2 15" xfId="1005" xr:uid="{00000000-0005-0000-0000-0000AA050000}"/>
    <cellStyle name="Percent 2 15 2" xfId="1301" xr:uid="{00000000-0005-0000-0000-0000AB050000}"/>
    <cellStyle name="Percent 2 16" xfId="1006" xr:uid="{00000000-0005-0000-0000-0000AC050000}"/>
    <cellStyle name="Percent 2 16 2" xfId="1302" xr:uid="{00000000-0005-0000-0000-0000AD050000}"/>
    <cellStyle name="Percent 2 17" xfId="1007" xr:uid="{00000000-0005-0000-0000-0000AE050000}"/>
    <cellStyle name="Percent 2 17 2" xfId="1303" xr:uid="{00000000-0005-0000-0000-0000AF050000}"/>
    <cellStyle name="Percent 2 18" xfId="1008" xr:uid="{00000000-0005-0000-0000-0000B0050000}"/>
    <cellStyle name="Percent 2 19" xfId="1009" xr:uid="{00000000-0005-0000-0000-0000B1050000}"/>
    <cellStyle name="Percent 2 2" xfId="1010" xr:uid="{00000000-0005-0000-0000-0000B2050000}"/>
    <cellStyle name="Percent 2 20" xfId="1011" xr:uid="{00000000-0005-0000-0000-0000B3050000}"/>
    <cellStyle name="Percent 2 21" xfId="1012" xr:uid="{00000000-0005-0000-0000-0000B4050000}"/>
    <cellStyle name="Percent 2 22" xfId="1013" xr:uid="{00000000-0005-0000-0000-0000B5050000}"/>
    <cellStyle name="Percent 2 23" xfId="1014" xr:uid="{00000000-0005-0000-0000-0000B6050000}"/>
    <cellStyle name="Percent 2 24" xfId="1015" xr:uid="{00000000-0005-0000-0000-0000B7050000}"/>
    <cellStyle name="Percent 2 25" xfId="1016" xr:uid="{00000000-0005-0000-0000-0000B8050000}"/>
    <cellStyle name="Percent 2 26" xfId="1017" xr:uid="{00000000-0005-0000-0000-0000B9050000}"/>
    <cellStyle name="Percent 2 27" xfId="1018" xr:uid="{00000000-0005-0000-0000-0000BA050000}"/>
    <cellStyle name="Percent 2 28" xfId="1019" xr:uid="{00000000-0005-0000-0000-0000BB050000}"/>
    <cellStyle name="Percent 2 29" xfId="1020" xr:uid="{00000000-0005-0000-0000-0000BC050000}"/>
    <cellStyle name="Percent 2 3" xfId="1021" xr:uid="{00000000-0005-0000-0000-0000BD050000}"/>
    <cellStyle name="Percent 2 3 2" xfId="1304" xr:uid="{00000000-0005-0000-0000-0000BE050000}"/>
    <cellStyle name="Percent 2 3 2 2" xfId="1542" xr:uid="{00000000-0005-0000-0000-0000BF050000}"/>
    <cellStyle name="Percent 2 30" xfId="1022" xr:uid="{00000000-0005-0000-0000-0000C0050000}"/>
    <cellStyle name="Percent 2 31" xfId="1023" xr:uid="{00000000-0005-0000-0000-0000C1050000}"/>
    <cellStyle name="Percent 2 32" xfId="1024" xr:uid="{00000000-0005-0000-0000-0000C2050000}"/>
    <cellStyle name="Percent 2 33" xfId="1025" xr:uid="{00000000-0005-0000-0000-0000C3050000}"/>
    <cellStyle name="Percent 2 34" xfId="1026" xr:uid="{00000000-0005-0000-0000-0000C4050000}"/>
    <cellStyle name="Percent 2 35" xfId="1027" xr:uid="{00000000-0005-0000-0000-0000C5050000}"/>
    <cellStyle name="Percent 2 36" xfId="1028" xr:uid="{00000000-0005-0000-0000-0000C6050000}"/>
    <cellStyle name="Percent 2 37" xfId="1029" xr:uid="{00000000-0005-0000-0000-0000C7050000}"/>
    <cellStyle name="Percent 2 38" xfId="1030" xr:uid="{00000000-0005-0000-0000-0000C8050000}"/>
    <cellStyle name="Percent 2 39" xfId="1031" xr:uid="{00000000-0005-0000-0000-0000C9050000}"/>
    <cellStyle name="Percent 2 4" xfId="1032" xr:uid="{00000000-0005-0000-0000-0000CA050000}"/>
    <cellStyle name="Percent 2 4 2" xfId="1305" xr:uid="{00000000-0005-0000-0000-0000CB050000}"/>
    <cellStyle name="Percent 2 40" xfId="1033" xr:uid="{00000000-0005-0000-0000-0000CC050000}"/>
    <cellStyle name="Percent 2 41" xfId="1034" xr:uid="{00000000-0005-0000-0000-0000CD050000}"/>
    <cellStyle name="Percent 2 42" xfId="1035" xr:uid="{00000000-0005-0000-0000-0000CE050000}"/>
    <cellStyle name="Percent 2 43" xfId="1036" xr:uid="{00000000-0005-0000-0000-0000CF050000}"/>
    <cellStyle name="Percent 2 44" xfId="1037" xr:uid="{00000000-0005-0000-0000-0000D0050000}"/>
    <cellStyle name="Percent 2 45" xfId="1038" xr:uid="{00000000-0005-0000-0000-0000D1050000}"/>
    <cellStyle name="Percent 2 46" xfId="1039" xr:uid="{00000000-0005-0000-0000-0000D2050000}"/>
    <cellStyle name="Percent 2 47" xfId="1040" xr:uid="{00000000-0005-0000-0000-0000D3050000}"/>
    <cellStyle name="Percent 2 48" xfId="1041" xr:uid="{00000000-0005-0000-0000-0000D4050000}"/>
    <cellStyle name="Percent 2 49" xfId="1042" xr:uid="{00000000-0005-0000-0000-0000D5050000}"/>
    <cellStyle name="Percent 2 5" xfId="1043" xr:uid="{00000000-0005-0000-0000-0000D6050000}"/>
    <cellStyle name="Percent 2 5 2" xfId="1306" xr:uid="{00000000-0005-0000-0000-0000D7050000}"/>
    <cellStyle name="Percent 2 50" xfId="1044" xr:uid="{00000000-0005-0000-0000-0000D8050000}"/>
    <cellStyle name="Percent 2 51" xfId="1045" xr:uid="{00000000-0005-0000-0000-0000D9050000}"/>
    <cellStyle name="Percent 2 52" xfId="1295" xr:uid="{00000000-0005-0000-0000-0000DA050000}"/>
    <cellStyle name="Percent 2 6" xfId="1046" xr:uid="{00000000-0005-0000-0000-0000DB050000}"/>
    <cellStyle name="Percent 2 6 2" xfId="1307" xr:uid="{00000000-0005-0000-0000-0000DC050000}"/>
    <cellStyle name="Percent 2 7" xfId="1047" xr:uid="{00000000-0005-0000-0000-0000DD050000}"/>
    <cellStyle name="Percent 2 7 2" xfId="1308" xr:uid="{00000000-0005-0000-0000-0000DE050000}"/>
    <cellStyle name="Percent 2 8" xfId="1048" xr:uid="{00000000-0005-0000-0000-0000DF050000}"/>
    <cellStyle name="Percent 2 8 2" xfId="1309" xr:uid="{00000000-0005-0000-0000-0000E0050000}"/>
    <cellStyle name="Percent 2 9" xfId="1049" xr:uid="{00000000-0005-0000-0000-0000E1050000}"/>
    <cellStyle name="Percent 2 9 2" xfId="1310" xr:uid="{00000000-0005-0000-0000-0000E2050000}"/>
    <cellStyle name="Percent 21" xfId="1050" xr:uid="{00000000-0005-0000-0000-0000E3050000}"/>
    <cellStyle name="Percent 3" xfId="1558" xr:uid="{00000000-0005-0000-0000-0000E4050000}"/>
    <cellStyle name="Percent 3 10" xfId="1051" xr:uid="{00000000-0005-0000-0000-0000E5050000}"/>
    <cellStyle name="Percent 3 10 2" xfId="1311" xr:uid="{00000000-0005-0000-0000-0000E6050000}"/>
    <cellStyle name="Percent 3 11" xfId="1052" xr:uid="{00000000-0005-0000-0000-0000E7050000}"/>
    <cellStyle name="Percent 3 11 2" xfId="1312" xr:uid="{00000000-0005-0000-0000-0000E8050000}"/>
    <cellStyle name="Percent 3 12" xfId="1053" xr:uid="{00000000-0005-0000-0000-0000E9050000}"/>
    <cellStyle name="Percent 3 12 2" xfId="1313" xr:uid="{00000000-0005-0000-0000-0000EA050000}"/>
    <cellStyle name="Percent 3 13" xfId="1054" xr:uid="{00000000-0005-0000-0000-0000EB050000}"/>
    <cellStyle name="Percent 3 13 2" xfId="1314" xr:uid="{00000000-0005-0000-0000-0000EC050000}"/>
    <cellStyle name="Percent 3 14" xfId="1055" xr:uid="{00000000-0005-0000-0000-0000ED050000}"/>
    <cellStyle name="Percent 3 14 2" xfId="1315" xr:uid="{00000000-0005-0000-0000-0000EE050000}"/>
    <cellStyle name="Percent 3 15" xfId="1056" xr:uid="{00000000-0005-0000-0000-0000EF050000}"/>
    <cellStyle name="Percent 3 15 2" xfId="1316" xr:uid="{00000000-0005-0000-0000-0000F0050000}"/>
    <cellStyle name="Percent 3 16" xfId="1057" xr:uid="{00000000-0005-0000-0000-0000F1050000}"/>
    <cellStyle name="Percent 3 16 2" xfId="1317" xr:uid="{00000000-0005-0000-0000-0000F2050000}"/>
    <cellStyle name="Percent 3 17" xfId="1543" xr:uid="{00000000-0005-0000-0000-0000F3050000}"/>
    <cellStyle name="Percent 3 18" xfId="1544" xr:uid="{00000000-0005-0000-0000-0000F4050000}"/>
    <cellStyle name="Percent 3 19" xfId="1545" xr:uid="{00000000-0005-0000-0000-0000F5050000}"/>
    <cellStyle name="Percent 3 2" xfId="1058" xr:uid="{00000000-0005-0000-0000-0000F6050000}"/>
    <cellStyle name="Percent 3 2 2" xfId="1318" xr:uid="{00000000-0005-0000-0000-0000F7050000}"/>
    <cellStyle name="Percent 3 2 2 2" xfId="1546" xr:uid="{00000000-0005-0000-0000-0000F8050000}"/>
    <cellStyle name="Percent 3 3" xfId="1059" xr:uid="{00000000-0005-0000-0000-0000F9050000}"/>
    <cellStyle name="Percent 3 3 2" xfId="1319" xr:uid="{00000000-0005-0000-0000-0000FA050000}"/>
    <cellStyle name="Percent 3 3 2 2" xfId="1547" xr:uid="{00000000-0005-0000-0000-0000FB050000}"/>
    <cellStyle name="Percent 3 4" xfId="1060" xr:uid="{00000000-0005-0000-0000-0000FC050000}"/>
    <cellStyle name="Percent 3 4 2" xfId="1320" xr:uid="{00000000-0005-0000-0000-0000FD050000}"/>
    <cellStyle name="Percent 3 5" xfId="1061" xr:uid="{00000000-0005-0000-0000-0000FE050000}"/>
    <cellStyle name="Percent 3 5 2" xfId="1321" xr:uid="{00000000-0005-0000-0000-0000FF050000}"/>
    <cellStyle name="Percent 3 6" xfId="1062" xr:uid="{00000000-0005-0000-0000-000000060000}"/>
    <cellStyle name="Percent 3 6 2" xfId="1322" xr:uid="{00000000-0005-0000-0000-000001060000}"/>
    <cellStyle name="Percent 3 7" xfId="1063" xr:uid="{00000000-0005-0000-0000-000002060000}"/>
    <cellStyle name="Percent 3 7 2" xfId="1323" xr:uid="{00000000-0005-0000-0000-000003060000}"/>
    <cellStyle name="Percent 3 8" xfId="1064" xr:uid="{00000000-0005-0000-0000-000004060000}"/>
    <cellStyle name="Percent 3 8 2" xfId="1324" xr:uid="{00000000-0005-0000-0000-000005060000}"/>
    <cellStyle name="Percent 3 9" xfId="1065" xr:uid="{00000000-0005-0000-0000-000006060000}"/>
    <cellStyle name="Percent 3 9 2" xfId="1325" xr:uid="{00000000-0005-0000-0000-000007060000}"/>
    <cellStyle name="Percent 4" xfId="1066" xr:uid="{00000000-0005-0000-0000-000008060000}"/>
    <cellStyle name="Percent 4 2" xfId="1548" xr:uid="{00000000-0005-0000-0000-000009060000}"/>
    <cellStyle name="Percent 4 3" xfId="1549" xr:uid="{00000000-0005-0000-0000-00000A060000}"/>
    <cellStyle name="Percent 5" xfId="1067" xr:uid="{00000000-0005-0000-0000-00000B060000}"/>
    <cellStyle name="Percent 5 2" xfId="1550" xr:uid="{00000000-0005-0000-0000-00000C060000}"/>
    <cellStyle name="Percent 5 3" xfId="1551" xr:uid="{00000000-0005-0000-0000-00000D060000}"/>
    <cellStyle name="Percent 6" xfId="1068" xr:uid="{00000000-0005-0000-0000-00000E060000}"/>
    <cellStyle name="Percent 6 2" xfId="1552" xr:uid="{00000000-0005-0000-0000-00000F060000}"/>
    <cellStyle name="Percent 6 3" xfId="1553" xr:uid="{00000000-0005-0000-0000-000010060000}"/>
    <cellStyle name="Percent 7" xfId="1069" xr:uid="{00000000-0005-0000-0000-000011060000}"/>
    <cellStyle name="Percent 7 2" xfId="1554" xr:uid="{00000000-0005-0000-0000-000012060000}"/>
    <cellStyle name="Percent 8" xfId="1070" xr:uid="{00000000-0005-0000-0000-000013060000}"/>
    <cellStyle name="Percent 8 2" xfId="1555" xr:uid="{00000000-0005-0000-0000-000014060000}"/>
    <cellStyle name="Style 106" xfId="1571" xr:uid="{2AEF638A-BC6D-47EA-94C8-E7CF3E6B1AF8}"/>
    <cellStyle name="Style 115" xfId="1570" xr:uid="{C21231AF-C1B4-4345-8BC2-A73CFD86F15D}"/>
    <cellStyle name="Style 116" xfId="1568" xr:uid="{490DE9F9-9E4D-452A-B029-71ACDE34C7AD}"/>
    <cellStyle name="Style 117" xfId="1569" xr:uid="{D24F90A8-3C9F-436F-B247-7C56A0BA511F}"/>
    <cellStyle name="Style 120" xfId="1567" xr:uid="{45C727CA-782E-42AB-BD4B-1E888E163C33}"/>
    <cellStyle name="Style 121" xfId="1566" xr:uid="{D56E7206-46FF-476D-A7A8-B10497D6B136}"/>
    <cellStyle name="Style 125" xfId="1572" xr:uid="{461E407C-15FC-42FC-A596-7D9E1F4662FC}"/>
    <cellStyle name="Style 131" xfId="1573" xr:uid="{A7475BC9-1918-4BD8-B8A5-1FA0F88049B7}"/>
    <cellStyle name="Style 138" xfId="1564" xr:uid="{F8463D78-6480-48B8-AB23-7B64C2CC9944}"/>
    <cellStyle name="Style 139" xfId="1565" xr:uid="{5898FEB9-843D-44D4-B941-E39E053A13EA}"/>
    <cellStyle name="Style 146" xfId="1563" xr:uid="{DF283DE7-69E4-417C-9DEA-923A7F46AD3B}"/>
    <cellStyle name="Total 2" xfId="1071" xr:uid="{00000000-0005-0000-0000-000015060000}"/>
    <cellStyle name="Total 2 2" xfId="1326" xr:uid="{00000000-0005-0000-0000-000016060000}"/>
    <cellStyle name="Warning Text 2" xfId="1072" xr:uid="{00000000-0005-0000-0000-000017060000}"/>
    <cellStyle name="Warning Text 2 2" xfId="1327" xr:uid="{00000000-0005-0000-0000-000018060000}"/>
  </cellStyles>
  <dxfs count="6">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colors>
    <mruColors>
      <color rgb="FFFFFF99"/>
      <color rgb="FF403151"/>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holmesmurphy.com/Users/abellvil/AppData/Local/Microsoft/Windows/Temporary%20Internet%20Files/Content.Outlook/YJM7WY8I/OLD%20HMA%20Presentation%20Cover%20Pag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hma/CorpBen/Cardinal%20Greatwide/2013/Marketing/Medical/RFP/Cardinal-Greatwide%20Medical%20RFP%20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net.hma/Texas%20Instruments/2009/Financials,%20Budgets,%20&amp;%20Rates/2010%20Planning/Active%202010%20Planning/2009-2010%20Active%20Reforecast%20thru%20Ju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hma/Texas%20Instruments/2009/Financials,%20Budgets,%20&amp;%20Rates/2010%20Planning/Active%202010%20Planning/2010%20ACTIVE%20Plan%20Change%20Model%20thru%20Ju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E Timeline"/>
      <sheetName val="OE Questionnaire"/>
      <sheetName val="Client - Renewal Timeline"/>
      <sheetName val="Marketing Checklist Items"/>
    </sheetNames>
    <sheetDataSet>
      <sheetData sheetId="0">
        <row r="3">
          <cell r="D3" t="str">
            <v>ABC Company</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pricing"/>
      <sheetName val="Administrative Fees"/>
      <sheetName val="HRA &amp; HSA Fees"/>
      <sheetName val="Performance Guarantees"/>
      <sheetName val="Discount by Zip Code"/>
      <sheetName val="Questionnaire"/>
      <sheetName val="Geo Access"/>
      <sheetName val="Sheet1"/>
    </sheetNames>
    <sheetDataSet>
      <sheetData sheetId="0"/>
      <sheetData sheetId="1"/>
      <sheetData sheetId="2"/>
      <sheetData sheetId="3"/>
      <sheetData sheetId="4"/>
      <sheetData sheetId="5"/>
      <sheetData sheetId="6"/>
      <sheetData sheetId="7"/>
      <sheetData sheetId="8">
        <row r="1">
          <cell r="A1" t="str">
            <v>Confirmed</v>
          </cell>
        </row>
        <row r="2">
          <cell r="A2" t="str">
            <v xml:space="preserve">Not confirmed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2)"/>
      <sheetName val="HMO"/>
      <sheetName val="Summary"/>
      <sheetName val="Rates"/>
      <sheetName val="Plan Design"/>
      <sheetName val="Plan Factors"/>
      <sheetName val="3 Year Summary"/>
      <sheetName val="2010 Contribs"/>
    </sheetNames>
    <sheetDataSet>
      <sheetData sheetId="0">
        <row r="1">
          <cell r="A1" t="str">
            <v>Texas Instruments</v>
          </cell>
        </row>
      </sheetData>
      <sheetData sheetId="1">
        <row r="5">
          <cell r="B5">
            <v>2500</v>
          </cell>
        </row>
      </sheetData>
      <sheetData sheetId="2" refreshError="1"/>
      <sheetData sheetId="3" refreshError="1"/>
      <sheetData sheetId="4" refreshError="1"/>
      <sheetData sheetId="5">
        <row r="9">
          <cell r="E9">
            <v>0.9</v>
          </cell>
        </row>
      </sheetData>
      <sheetData sheetId="6" refreshError="1"/>
      <sheetData sheetId="7" refreshError="1"/>
      <sheetData sheetId="8"/>
      <sheetData sheetId="9">
        <row r="47">
          <cell r="Q47" t="str">
            <v>% Increase</v>
          </cell>
        </row>
      </sheetData>
      <sheetData sheetId="10">
        <row r="5">
          <cell r="B5" t="str">
            <v>Both</v>
          </cell>
        </row>
        <row r="6">
          <cell r="B6" t="str">
            <v>Yes</v>
          </cell>
        </row>
      </sheetData>
      <sheetData sheetId="11">
        <row r="21">
          <cell r="J21" t="str">
            <v>Agnostic</v>
          </cell>
          <cell r="Q21" t="str">
            <v>Agnostic</v>
          </cell>
        </row>
      </sheetData>
      <sheetData sheetId="12" refreshError="1"/>
      <sheetData sheetId="13">
        <row r="20">
          <cell r="H20">
            <v>-1.4855809264820996E-3</v>
          </cell>
          <cell r="K20">
            <v>0</v>
          </cell>
        </row>
        <row r="29">
          <cell r="H29">
            <v>-1.5444264606121916E-2</v>
          </cell>
          <cell r="K29">
            <v>-1.2207884201793417E-2</v>
          </cell>
        </row>
        <row r="38">
          <cell r="H38">
            <v>-1.5686531550134775E-2</v>
          </cell>
          <cell r="K38">
            <v>-1.2358758494370736E-2</v>
          </cell>
        </row>
      </sheetData>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sheetName val="Summary"/>
      <sheetName val="Rates"/>
      <sheetName val="Plan Design"/>
      <sheetName val="Plan Factors"/>
      <sheetName val="3 Year Summary"/>
      <sheetName val="2010 Contribs"/>
    </sheetNames>
    <sheetDataSet>
      <sheetData sheetId="0"/>
      <sheetData sheetId="1">
        <row r="5">
          <cell r="B5">
            <v>2500</v>
          </cell>
        </row>
      </sheetData>
      <sheetData sheetId="2"/>
      <sheetData sheetId="3"/>
      <sheetData sheetId="4"/>
      <sheetData sheetId="5">
        <row r="9">
          <cell r="E9">
            <v>0.75</v>
          </cell>
        </row>
      </sheetData>
      <sheetData sheetId="6"/>
      <sheetData sheetId="7"/>
      <sheetData sheetId="8">
        <row r="47">
          <cell r="Q47" t="str">
            <v>% Increase</v>
          </cell>
        </row>
      </sheetData>
      <sheetData sheetId="9">
        <row r="5">
          <cell r="B5" t="str">
            <v>Both</v>
          </cell>
        </row>
      </sheetData>
      <sheetData sheetId="10">
        <row r="21">
          <cell r="J21" t="str">
            <v>Agnostic</v>
          </cell>
        </row>
      </sheetData>
      <sheetData sheetId="11"/>
      <sheetData sheetId="12">
        <row r="20">
          <cell r="H20">
            <v>-1.4855809264820996E-3</v>
          </cell>
        </row>
      </sheetData>
      <sheetData sheetId="13"/>
      <sheetData sheetId="14"/>
    </sheetDataSet>
  </externalBook>
</externalLink>
</file>

<file path=xl/theme/theme1.xml><?xml version="1.0" encoding="utf-8"?>
<a:theme xmlns:a="http://schemas.openxmlformats.org/drawingml/2006/main" name="HMA-OMA">
  <a:themeElements>
    <a:clrScheme name="Holmes Murphy">
      <a:dk1>
        <a:srgbClr val="505050"/>
      </a:dk1>
      <a:lt1>
        <a:srgbClr val="FFFFFF"/>
      </a:lt1>
      <a:dk2>
        <a:srgbClr val="A7A7A7"/>
      </a:dk2>
      <a:lt2>
        <a:srgbClr val="505050"/>
      </a:lt2>
      <a:accent1>
        <a:srgbClr val="622650"/>
      </a:accent1>
      <a:accent2>
        <a:srgbClr val="C1B900"/>
      </a:accent2>
      <a:accent3>
        <a:srgbClr val="84C7BC"/>
      </a:accent3>
      <a:accent4>
        <a:srgbClr val="D64227"/>
      </a:accent4>
      <a:accent5>
        <a:srgbClr val="622650"/>
      </a:accent5>
      <a:accent6>
        <a:srgbClr val="C1B900"/>
      </a:accent6>
      <a:hlink>
        <a:srgbClr val="0000FF"/>
      </a:hlink>
      <a:folHlink>
        <a:srgbClr val="7F007F"/>
      </a:folHlink>
    </a:clrScheme>
    <a:fontScheme name="Tahoma">
      <a:majorFont>
        <a:latin typeface="Tahoma"/>
        <a:ea typeface=""/>
        <a:cs typeface=""/>
      </a:majorFont>
      <a:minorFont>
        <a:latin typeface="Tahom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view="pageBreakPreview" topLeftCell="A16" zoomScale="115" zoomScaleNormal="100" zoomScaleSheetLayoutView="115" workbookViewId="0">
      <selection activeCell="E61" sqref="E61"/>
    </sheetView>
  </sheetViews>
  <sheetFormatPr defaultRowHeight="12.75" x14ac:dyDescent="0.2"/>
  <cols>
    <col min="1" max="1" width="27.625" style="1" customWidth="1"/>
    <col min="2" max="2" width="13" style="1" customWidth="1"/>
    <col min="3" max="3" width="13" style="1" hidden="1" customWidth="1"/>
    <col min="4" max="8" width="13" style="1" customWidth="1"/>
    <col min="9" max="9" width="9.25" style="1" bestFit="1" customWidth="1"/>
    <col min="10" max="10" width="10" style="1" bestFit="1" customWidth="1"/>
    <col min="11" max="11" width="9.5" style="1" bestFit="1" customWidth="1"/>
    <col min="12" max="13" width="8.75" style="1" bestFit="1" customWidth="1"/>
    <col min="14" max="14" width="10" style="1" bestFit="1" customWidth="1"/>
    <col min="15" max="15" width="6.75" style="1" bestFit="1" customWidth="1"/>
    <col min="16" max="16" width="7.625" style="1" bestFit="1" customWidth="1"/>
    <col min="17" max="17" width="6.75" style="1" bestFit="1" customWidth="1"/>
    <col min="18" max="18" width="7.25" style="1" bestFit="1" customWidth="1"/>
    <col min="19" max="20" width="8.25" style="1" bestFit="1" customWidth="1"/>
    <col min="21" max="256" width="9" style="1"/>
    <col min="257" max="257" width="20.625" style="1" customWidth="1"/>
    <col min="258" max="258" width="18.125" style="1" customWidth="1"/>
    <col min="259" max="259" width="15.75" style="1" customWidth="1"/>
    <col min="260" max="261" width="14.625" style="1" customWidth="1"/>
    <col min="262" max="262" width="13.25" style="1" customWidth="1"/>
    <col min="263" max="264" width="11.25" style="1" customWidth="1"/>
    <col min="265" max="265" width="9.25" style="1" bestFit="1" customWidth="1"/>
    <col min="266" max="266" width="10" style="1" bestFit="1" customWidth="1"/>
    <col min="267" max="267" width="9.5" style="1" bestFit="1" customWidth="1"/>
    <col min="268" max="269" width="8.75" style="1" bestFit="1" customWidth="1"/>
    <col min="270" max="270" width="10" style="1" bestFit="1" customWidth="1"/>
    <col min="271" max="271" width="6.75" style="1" bestFit="1" customWidth="1"/>
    <col min="272" max="272" width="7.625" style="1" bestFit="1" customWidth="1"/>
    <col min="273" max="273" width="6.75" style="1" bestFit="1" customWidth="1"/>
    <col min="274" max="274" width="7.25" style="1" bestFit="1" customWidth="1"/>
    <col min="275" max="276" width="8.25" style="1" bestFit="1" customWidth="1"/>
    <col min="277" max="512" width="9" style="1"/>
    <col min="513" max="513" width="20.625" style="1" customWidth="1"/>
    <col min="514" max="514" width="18.125" style="1" customWidth="1"/>
    <col min="515" max="515" width="15.75" style="1" customWidth="1"/>
    <col min="516" max="517" width="14.625" style="1" customWidth="1"/>
    <col min="518" max="518" width="13.25" style="1" customWidth="1"/>
    <col min="519" max="520" width="11.25" style="1" customWidth="1"/>
    <col min="521" max="521" width="9.25" style="1" bestFit="1" customWidth="1"/>
    <col min="522" max="522" width="10" style="1" bestFit="1" customWidth="1"/>
    <col min="523" max="523" width="9.5" style="1" bestFit="1" customWidth="1"/>
    <col min="524" max="525" width="8.75" style="1" bestFit="1" customWidth="1"/>
    <col min="526" max="526" width="10" style="1" bestFit="1" customWidth="1"/>
    <col min="527" max="527" width="6.75" style="1" bestFit="1" customWidth="1"/>
    <col min="528" max="528" width="7.625" style="1" bestFit="1" customWidth="1"/>
    <col min="529" max="529" width="6.75" style="1" bestFit="1" customWidth="1"/>
    <col min="530" max="530" width="7.25" style="1" bestFit="1" customWidth="1"/>
    <col min="531" max="532" width="8.25" style="1" bestFit="1" customWidth="1"/>
    <col min="533" max="768" width="9" style="1"/>
    <col min="769" max="769" width="20.625" style="1" customWidth="1"/>
    <col min="770" max="770" width="18.125" style="1" customWidth="1"/>
    <col min="771" max="771" width="15.75" style="1" customWidth="1"/>
    <col min="772" max="773" width="14.625" style="1" customWidth="1"/>
    <col min="774" max="774" width="13.25" style="1" customWidth="1"/>
    <col min="775" max="776" width="11.25" style="1" customWidth="1"/>
    <col min="777" max="777" width="9.25" style="1" bestFit="1" customWidth="1"/>
    <col min="778" max="778" width="10" style="1" bestFit="1" customWidth="1"/>
    <col min="779" max="779" width="9.5" style="1" bestFit="1" customWidth="1"/>
    <col min="780" max="781" width="8.75" style="1" bestFit="1" customWidth="1"/>
    <col min="782" max="782" width="10" style="1" bestFit="1" customWidth="1"/>
    <col min="783" max="783" width="6.75" style="1" bestFit="1" customWidth="1"/>
    <col min="784" max="784" width="7.625" style="1" bestFit="1" customWidth="1"/>
    <col min="785" max="785" width="6.75" style="1" bestFit="1" customWidth="1"/>
    <col min="786" max="786" width="7.25" style="1" bestFit="1" customWidth="1"/>
    <col min="787" max="788" width="8.25" style="1" bestFit="1" customWidth="1"/>
    <col min="789" max="1024" width="9" style="1"/>
    <col min="1025" max="1025" width="20.625" style="1" customWidth="1"/>
    <col min="1026" max="1026" width="18.125" style="1" customWidth="1"/>
    <col min="1027" max="1027" width="15.75" style="1" customWidth="1"/>
    <col min="1028" max="1029" width="14.625" style="1" customWidth="1"/>
    <col min="1030" max="1030" width="13.25" style="1" customWidth="1"/>
    <col min="1031" max="1032" width="11.25" style="1" customWidth="1"/>
    <col min="1033" max="1033" width="9.25" style="1" bestFit="1" customWidth="1"/>
    <col min="1034" max="1034" width="10" style="1" bestFit="1" customWidth="1"/>
    <col min="1035" max="1035" width="9.5" style="1" bestFit="1" customWidth="1"/>
    <col min="1036" max="1037" width="8.75" style="1" bestFit="1" customWidth="1"/>
    <col min="1038" max="1038" width="10" style="1" bestFit="1" customWidth="1"/>
    <col min="1039" max="1039" width="6.75" style="1" bestFit="1" customWidth="1"/>
    <col min="1040" max="1040" width="7.625" style="1" bestFit="1" customWidth="1"/>
    <col min="1041" max="1041" width="6.75" style="1" bestFit="1" customWidth="1"/>
    <col min="1042" max="1042" width="7.25" style="1" bestFit="1" customWidth="1"/>
    <col min="1043" max="1044" width="8.25" style="1" bestFit="1" customWidth="1"/>
    <col min="1045" max="1280" width="9" style="1"/>
    <col min="1281" max="1281" width="20.625" style="1" customWidth="1"/>
    <col min="1282" max="1282" width="18.125" style="1" customWidth="1"/>
    <col min="1283" max="1283" width="15.75" style="1" customWidth="1"/>
    <col min="1284" max="1285" width="14.625" style="1" customWidth="1"/>
    <col min="1286" max="1286" width="13.25" style="1" customWidth="1"/>
    <col min="1287" max="1288" width="11.25" style="1" customWidth="1"/>
    <col min="1289" max="1289" width="9.25" style="1" bestFit="1" customWidth="1"/>
    <col min="1290" max="1290" width="10" style="1" bestFit="1" customWidth="1"/>
    <col min="1291" max="1291" width="9.5" style="1" bestFit="1" customWidth="1"/>
    <col min="1292" max="1293" width="8.75" style="1" bestFit="1" customWidth="1"/>
    <col min="1294" max="1294" width="10" style="1" bestFit="1" customWidth="1"/>
    <col min="1295" max="1295" width="6.75" style="1" bestFit="1" customWidth="1"/>
    <col min="1296" max="1296" width="7.625" style="1" bestFit="1" customWidth="1"/>
    <col min="1297" max="1297" width="6.75" style="1" bestFit="1" customWidth="1"/>
    <col min="1298" max="1298" width="7.25" style="1" bestFit="1" customWidth="1"/>
    <col min="1299" max="1300" width="8.25" style="1" bestFit="1" customWidth="1"/>
    <col min="1301" max="1536" width="9" style="1"/>
    <col min="1537" max="1537" width="20.625" style="1" customWidth="1"/>
    <col min="1538" max="1538" width="18.125" style="1" customWidth="1"/>
    <col min="1539" max="1539" width="15.75" style="1" customWidth="1"/>
    <col min="1540" max="1541" width="14.625" style="1" customWidth="1"/>
    <col min="1542" max="1542" width="13.25" style="1" customWidth="1"/>
    <col min="1543" max="1544" width="11.25" style="1" customWidth="1"/>
    <col min="1545" max="1545" width="9.25" style="1" bestFit="1" customWidth="1"/>
    <col min="1546" max="1546" width="10" style="1" bestFit="1" customWidth="1"/>
    <col min="1547" max="1547" width="9.5" style="1" bestFit="1" customWidth="1"/>
    <col min="1548" max="1549" width="8.75" style="1" bestFit="1" customWidth="1"/>
    <col min="1550" max="1550" width="10" style="1" bestFit="1" customWidth="1"/>
    <col min="1551" max="1551" width="6.75" style="1" bestFit="1" customWidth="1"/>
    <col min="1552" max="1552" width="7.625" style="1" bestFit="1" customWidth="1"/>
    <col min="1553" max="1553" width="6.75" style="1" bestFit="1" customWidth="1"/>
    <col min="1554" max="1554" width="7.25" style="1" bestFit="1" customWidth="1"/>
    <col min="1555" max="1556" width="8.25" style="1" bestFit="1" customWidth="1"/>
    <col min="1557" max="1792" width="9" style="1"/>
    <col min="1793" max="1793" width="20.625" style="1" customWidth="1"/>
    <col min="1794" max="1794" width="18.125" style="1" customWidth="1"/>
    <col min="1795" max="1795" width="15.75" style="1" customWidth="1"/>
    <col min="1796" max="1797" width="14.625" style="1" customWidth="1"/>
    <col min="1798" max="1798" width="13.25" style="1" customWidth="1"/>
    <col min="1799" max="1800" width="11.25" style="1" customWidth="1"/>
    <col min="1801" max="1801" width="9.25" style="1" bestFit="1" customWidth="1"/>
    <col min="1802" max="1802" width="10" style="1" bestFit="1" customWidth="1"/>
    <col min="1803" max="1803" width="9.5" style="1" bestFit="1" customWidth="1"/>
    <col min="1804" max="1805" width="8.75" style="1" bestFit="1" customWidth="1"/>
    <col min="1806" max="1806" width="10" style="1" bestFit="1" customWidth="1"/>
    <col min="1807" max="1807" width="6.75" style="1" bestFit="1" customWidth="1"/>
    <col min="1808" max="1808" width="7.625" style="1" bestFit="1" customWidth="1"/>
    <col min="1809" max="1809" width="6.75" style="1" bestFit="1" customWidth="1"/>
    <col min="1810" max="1810" width="7.25" style="1" bestFit="1" customWidth="1"/>
    <col min="1811" max="1812" width="8.25" style="1" bestFit="1" customWidth="1"/>
    <col min="1813" max="2048" width="9" style="1"/>
    <col min="2049" max="2049" width="20.625" style="1" customWidth="1"/>
    <col min="2050" max="2050" width="18.125" style="1" customWidth="1"/>
    <col min="2051" max="2051" width="15.75" style="1" customWidth="1"/>
    <col min="2052" max="2053" width="14.625" style="1" customWidth="1"/>
    <col min="2054" max="2054" width="13.25" style="1" customWidth="1"/>
    <col min="2055" max="2056" width="11.25" style="1" customWidth="1"/>
    <col min="2057" max="2057" width="9.25" style="1" bestFit="1" customWidth="1"/>
    <col min="2058" max="2058" width="10" style="1" bestFit="1" customWidth="1"/>
    <col min="2059" max="2059" width="9.5" style="1" bestFit="1" customWidth="1"/>
    <col min="2060" max="2061" width="8.75" style="1" bestFit="1" customWidth="1"/>
    <col min="2062" max="2062" width="10" style="1" bestFit="1" customWidth="1"/>
    <col min="2063" max="2063" width="6.75" style="1" bestFit="1" customWidth="1"/>
    <col min="2064" max="2064" width="7.625" style="1" bestFit="1" customWidth="1"/>
    <col min="2065" max="2065" width="6.75" style="1" bestFit="1" customWidth="1"/>
    <col min="2066" max="2066" width="7.25" style="1" bestFit="1" customWidth="1"/>
    <col min="2067" max="2068" width="8.25" style="1" bestFit="1" customWidth="1"/>
    <col min="2069" max="2304" width="9" style="1"/>
    <col min="2305" max="2305" width="20.625" style="1" customWidth="1"/>
    <col min="2306" max="2306" width="18.125" style="1" customWidth="1"/>
    <col min="2307" max="2307" width="15.75" style="1" customWidth="1"/>
    <col min="2308" max="2309" width="14.625" style="1" customWidth="1"/>
    <col min="2310" max="2310" width="13.25" style="1" customWidth="1"/>
    <col min="2311" max="2312" width="11.25" style="1" customWidth="1"/>
    <col min="2313" max="2313" width="9.25" style="1" bestFit="1" customWidth="1"/>
    <col min="2314" max="2314" width="10" style="1" bestFit="1" customWidth="1"/>
    <col min="2315" max="2315" width="9.5" style="1" bestFit="1" customWidth="1"/>
    <col min="2316" max="2317" width="8.75" style="1" bestFit="1" customWidth="1"/>
    <col min="2318" max="2318" width="10" style="1" bestFit="1" customWidth="1"/>
    <col min="2319" max="2319" width="6.75" style="1" bestFit="1" customWidth="1"/>
    <col min="2320" max="2320" width="7.625" style="1" bestFit="1" customWidth="1"/>
    <col min="2321" max="2321" width="6.75" style="1" bestFit="1" customWidth="1"/>
    <col min="2322" max="2322" width="7.25" style="1" bestFit="1" customWidth="1"/>
    <col min="2323" max="2324" width="8.25" style="1" bestFit="1" customWidth="1"/>
    <col min="2325" max="2560" width="9" style="1"/>
    <col min="2561" max="2561" width="20.625" style="1" customWidth="1"/>
    <col min="2562" max="2562" width="18.125" style="1" customWidth="1"/>
    <col min="2563" max="2563" width="15.75" style="1" customWidth="1"/>
    <col min="2564" max="2565" width="14.625" style="1" customWidth="1"/>
    <col min="2566" max="2566" width="13.25" style="1" customWidth="1"/>
    <col min="2567" max="2568" width="11.25" style="1" customWidth="1"/>
    <col min="2569" max="2569" width="9.25" style="1" bestFit="1" customWidth="1"/>
    <col min="2570" max="2570" width="10" style="1" bestFit="1" customWidth="1"/>
    <col min="2571" max="2571" width="9.5" style="1" bestFit="1" customWidth="1"/>
    <col min="2572" max="2573" width="8.75" style="1" bestFit="1" customWidth="1"/>
    <col min="2574" max="2574" width="10" style="1" bestFit="1" customWidth="1"/>
    <col min="2575" max="2575" width="6.75" style="1" bestFit="1" customWidth="1"/>
    <col min="2576" max="2576" width="7.625" style="1" bestFit="1" customWidth="1"/>
    <col min="2577" max="2577" width="6.75" style="1" bestFit="1" customWidth="1"/>
    <col min="2578" max="2578" width="7.25" style="1" bestFit="1" customWidth="1"/>
    <col min="2579" max="2580" width="8.25" style="1" bestFit="1" customWidth="1"/>
    <col min="2581" max="2816" width="9" style="1"/>
    <col min="2817" max="2817" width="20.625" style="1" customWidth="1"/>
    <col min="2818" max="2818" width="18.125" style="1" customWidth="1"/>
    <col min="2819" max="2819" width="15.75" style="1" customWidth="1"/>
    <col min="2820" max="2821" width="14.625" style="1" customWidth="1"/>
    <col min="2822" max="2822" width="13.25" style="1" customWidth="1"/>
    <col min="2823" max="2824" width="11.25" style="1" customWidth="1"/>
    <col min="2825" max="2825" width="9.25" style="1" bestFit="1" customWidth="1"/>
    <col min="2826" max="2826" width="10" style="1" bestFit="1" customWidth="1"/>
    <col min="2827" max="2827" width="9.5" style="1" bestFit="1" customWidth="1"/>
    <col min="2828" max="2829" width="8.75" style="1" bestFit="1" customWidth="1"/>
    <col min="2830" max="2830" width="10" style="1" bestFit="1" customWidth="1"/>
    <col min="2831" max="2831" width="6.75" style="1" bestFit="1" customWidth="1"/>
    <col min="2832" max="2832" width="7.625" style="1" bestFit="1" customWidth="1"/>
    <col min="2833" max="2833" width="6.75" style="1" bestFit="1" customWidth="1"/>
    <col min="2834" max="2834" width="7.25" style="1" bestFit="1" customWidth="1"/>
    <col min="2835" max="2836" width="8.25" style="1" bestFit="1" customWidth="1"/>
    <col min="2837" max="3072" width="9" style="1"/>
    <col min="3073" max="3073" width="20.625" style="1" customWidth="1"/>
    <col min="3074" max="3074" width="18.125" style="1" customWidth="1"/>
    <col min="3075" max="3075" width="15.75" style="1" customWidth="1"/>
    <col min="3076" max="3077" width="14.625" style="1" customWidth="1"/>
    <col min="3078" max="3078" width="13.25" style="1" customWidth="1"/>
    <col min="3079" max="3080" width="11.25" style="1" customWidth="1"/>
    <col min="3081" max="3081" width="9.25" style="1" bestFit="1" customWidth="1"/>
    <col min="3082" max="3082" width="10" style="1" bestFit="1" customWidth="1"/>
    <col min="3083" max="3083" width="9.5" style="1" bestFit="1" customWidth="1"/>
    <col min="3084" max="3085" width="8.75" style="1" bestFit="1" customWidth="1"/>
    <col min="3086" max="3086" width="10" style="1" bestFit="1" customWidth="1"/>
    <col min="3087" max="3087" width="6.75" style="1" bestFit="1" customWidth="1"/>
    <col min="3088" max="3088" width="7.625" style="1" bestFit="1" customWidth="1"/>
    <col min="3089" max="3089" width="6.75" style="1" bestFit="1" customWidth="1"/>
    <col min="3090" max="3090" width="7.25" style="1" bestFit="1" customWidth="1"/>
    <col min="3091" max="3092" width="8.25" style="1" bestFit="1" customWidth="1"/>
    <col min="3093" max="3328" width="9" style="1"/>
    <col min="3329" max="3329" width="20.625" style="1" customWidth="1"/>
    <col min="3330" max="3330" width="18.125" style="1" customWidth="1"/>
    <col min="3331" max="3331" width="15.75" style="1" customWidth="1"/>
    <col min="3332" max="3333" width="14.625" style="1" customWidth="1"/>
    <col min="3334" max="3334" width="13.25" style="1" customWidth="1"/>
    <col min="3335" max="3336" width="11.25" style="1" customWidth="1"/>
    <col min="3337" max="3337" width="9.25" style="1" bestFit="1" customWidth="1"/>
    <col min="3338" max="3338" width="10" style="1" bestFit="1" customWidth="1"/>
    <col min="3339" max="3339" width="9.5" style="1" bestFit="1" customWidth="1"/>
    <col min="3340" max="3341" width="8.75" style="1" bestFit="1" customWidth="1"/>
    <col min="3342" max="3342" width="10" style="1" bestFit="1" customWidth="1"/>
    <col min="3343" max="3343" width="6.75" style="1" bestFit="1" customWidth="1"/>
    <col min="3344" max="3344" width="7.625" style="1" bestFit="1" customWidth="1"/>
    <col min="3345" max="3345" width="6.75" style="1" bestFit="1" customWidth="1"/>
    <col min="3346" max="3346" width="7.25" style="1" bestFit="1" customWidth="1"/>
    <col min="3347" max="3348" width="8.25" style="1" bestFit="1" customWidth="1"/>
    <col min="3349" max="3584" width="9" style="1"/>
    <col min="3585" max="3585" width="20.625" style="1" customWidth="1"/>
    <col min="3586" max="3586" width="18.125" style="1" customWidth="1"/>
    <col min="3587" max="3587" width="15.75" style="1" customWidth="1"/>
    <col min="3588" max="3589" width="14.625" style="1" customWidth="1"/>
    <col min="3590" max="3590" width="13.25" style="1" customWidth="1"/>
    <col min="3591" max="3592" width="11.25" style="1" customWidth="1"/>
    <col min="3593" max="3593" width="9.25" style="1" bestFit="1" customWidth="1"/>
    <col min="3594" max="3594" width="10" style="1" bestFit="1" customWidth="1"/>
    <col min="3595" max="3595" width="9.5" style="1" bestFit="1" customWidth="1"/>
    <col min="3596" max="3597" width="8.75" style="1" bestFit="1" customWidth="1"/>
    <col min="3598" max="3598" width="10" style="1" bestFit="1" customWidth="1"/>
    <col min="3599" max="3599" width="6.75" style="1" bestFit="1" customWidth="1"/>
    <col min="3600" max="3600" width="7.625" style="1" bestFit="1" customWidth="1"/>
    <col min="3601" max="3601" width="6.75" style="1" bestFit="1" customWidth="1"/>
    <col min="3602" max="3602" width="7.25" style="1" bestFit="1" customWidth="1"/>
    <col min="3603" max="3604" width="8.25" style="1" bestFit="1" customWidth="1"/>
    <col min="3605" max="3840" width="9" style="1"/>
    <col min="3841" max="3841" width="20.625" style="1" customWidth="1"/>
    <col min="3842" max="3842" width="18.125" style="1" customWidth="1"/>
    <col min="3843" max="3843" width="15.75" style="1" customWidth="1"/>
    <col min="3844" max="3845" width="14.625" style="1" customWidth="1"/>
    <col min="3846" max="3846" width="13.25" style="1" customWidth="1"/>
    <col min="3847" max="3848" width="11.25" style="1" customWidth="1"/>
    <col min="3849" max="3849" width="9.25" style="1" bestFit="1" customWidth="1"/>
    <col min="3850" max="3850" width="10" style="1" bestFit="1" customWidth="1"/>
    <col min="3851" max="3851" width="9.5" style="1" bestFit="1" customWidth="1"/>
    <col min="3852" max="3853" width="8.75" style="1" bestFit="1" customWidth="1"/>
    <col min="3854" max="3854" width="10" style="1" bestFit="1" customWidth="1"/>
    <col min="3855" max="3855" width="6.75" style="1" bestFit="1" customWidth="1"/>
    <col min="3856" max="3856" width="7.625" style="1" bestFit="1" customWidth="1"/>
    <col min="3857" max="3857" width="6.75" style="1" bestFit="1" customWidth="1"/>
    <col min="3858" max="3858" width="7.25" style="1" bestFit="1" customWidth="1"/>
    <col min="3859" max="3860" width="8.25" style="1" bestFit="1" customWidth="1"/>
    <col min="3861" max="4096" width="9" style="1"/>
    <col min="4097" max="4097" width="20.625" style="1" customWidth="1"/>
    <col min="4098" max="4098" width="18.125" style="1" customWidth="1"/>
    <col min="4099" max="4099" width="15.75" style="1" customWidth="1"/>
    <col min="4100" max="4101" width="14.625" style="1" customWidth="1"/>
    <col min="4102" max="4102" width="13.25" style="1" customWidth="1"/>
    <col min="4103" max="4104" width="11.25" style="1" customWidth="1"/>
    <col min="4105" max="4105" width="9.25" style="1" bestFit="1" customWidth="1"/>
    <col min="4106" max="4106" width="10" style="1" bestFit="1" customWidth="1"/>
    <col min="4107" max="4107" width="9.5" style="1" bestFit="1" customWidth="1"/>
    <col min="4108" max="4109" width="8.75" style="1" bestFit="1" customWidth="1"/>
    <col min="4110" max="4110" width="10" style="1" bestFit="1" customWidth="1"/>
    <col min="4111" max="4111" width="6.75" style="1" bestFit="1" customWidth="1"/>
    <col min="4112" max="4112" width="7.625" style="1" bestFit="1" customWidth="1"/>
    <col min="4113" max="4113" width="6.75" style="1" bestFit="1" customWidth="1"/>
    <col min="4114" max="4114" width="7.25" style="1" bestFit="1" customWidth="1"/>
    <col min="4115" max="4116" width="8.25" style="1" bestFit="1" customWidth="1"/>
    <col min="4117" max="4352" width="9" style="1"/>
    <col min="4353" max="4353" width="20.625" style="1" customWidth="1"/>
    <col min="4354" max="4354" width="18.125" style="1" customWidth="1"/>
    <col min="4355" max="4355" width="15.75" style="1" customWidth="1"/>
    <col min="4356" max="4357" width="14.625" style="1" customWidth="1"/>
    <col min="4358" max="4358" width="13.25" style="1" customWidth="1"/>
    <col min="4359" max="4360" width="11.25" style="1" customWidth="1"/>
    <col min="4361" max="4361" width="9.25" style="1" bestFit="1" customWidth="1"/>
    <col min="4362" max="4362" width="10" style="1" bestFit="1" customWidth="1"/>
    <col min="4363" max="4363" width="9.5" style="1" bestFit="1" customWidth="1"/>
    <col min="4364" max="4365" width="8.75" style="1" bestFit="1" customWidth="1"/>
    <col min="4366" max="4366" width="10" style="1" bestFit="1" customWidth="1"/>
    <col min="4367" max="4367" width="6.75" style="1" bestFit="1" customWidth="1"/>
    <col min="4368" max="4368" width="7.625" style="1" bestFit="1" customWidth="1"/>
    <col min="4369" max="4369" width="6.75" style="1" bestFit="1" customWidth="1"/>
    <col min="4370" max="4370" width="7.25" style="1" bestFit="1" customWidth="1"/>
    <col min="4371" max="4372" width="8.25" style="1" bestFit="1" customWidth="1"/>
    <col min="4373" max="4608" width="9" style="1"/>
    <col min="4609" max="4609" width="20.625" style="1" customWidth="1"/>
    <col min="4610" max="4610" width="18.125" style="1" customWidth="1"/>
    <col min="4611" max="4611" width="15.75" style="1" customWidth="1"/>
    <col min="4612" max="4613" width="14.625" style="1" customWidth="1"/>
    <col min="4614" max="4614" width="13.25" style="1" customWidth="1"/>
    <col min="4615" max="4616" width="11.25" style="1" customWidth="1"/>
    <col min="4617" max="4617" width="9.25" style="1" bestFit="1" customWidth="1"/>
    <col min="4618" max="4618" width="10" style="1" bestFit="1" customWidth="1"/>
    <col min="4619" max="4619" width="9.5" style="1" bestFit="1" customWidth="1"/>
    <col min="4620" max="4621" width="8.75" style="1" bestFit="1" customWidth="1"/>
    <col min="4622" max="4622" width="10" style="1" bestFit="1" customWidth="1"/>
    <col min="4623" max="4623" width="6.75" style="1" bestFit="1" customWidth="1"/>
    <col min="4624" max="4624" width="7.625" style="1" bestFit="1" customWidth="1"/>
    <col min="4625" max="4625" width="6.75" style="1" bestFit="1" customWidth="1"/>
    <col min="4626" max="4626" width="7.25" style="1" bestFit="1" customWidth="1"/>
    <col min="4627" max="4628" width="8.25" style="1" bestFit="1" customWidth="1"/>
    <col min="4629" max="4864" width="9" style="1"/>
    <col min="4865" max="4865" width="20.625" style="1" customWidth="1"/>
    <col min="4866" max="4866" width="18.125" style="1" customWidth="1"/>
    <col min="4867" max="4867" width="15.75" style="1" customWidth="1"/>
    <col min="4868" max="4869" width="14.625" style="1" customWidth="1"/>
    <col min="4870" max="4870" width="13.25" style="1" customWidth="1"/>
    <col min="4871" max="4872" width="11.25" style="1" customWidth="1"/>
    <col min="4873" max="4873" width="9.25" style="1" bestFit="1" customWidth="1"/>
    <col min="4874" max="4874" width="10" style="1" bestFit="1" customWidth="1"/>
    <col min="4875" max="4875" width="9.5" style="1" bestFit="1" customWidth="1"/>
    <col min="4876" max="4877" width="8.75" style="1" bestFit="1" customWidth="1"/>
    <col min="4878" max="4878" width="10" style="1" bestFit="1" customWidth="1"/>
    <col min="4879" max="4879" width="6.75" style="1" bestFit="1" customWidth="1"/>
    <col min="4880" max="4880" width="7.625" style="1" bestFit="1" customWidth="1"/>
    <col min="4881" max="4881" width="6.75" style="1" bestFit="1" customWidth="1"/>
    <col min="4882" max="4882" width="7.25" style="1" bestFit="1" customWidth="1"/>
    <col min="4883" max="4884" width="8.25" style="1" bestFit="1" customWidth="1"/>
    <col min="4885" max="5120" width="9" style="1"/>
    <col min="5121" max="5121" width="20.625" style="1" customWidth="1"/>
    <col min="5122" max="5122" width="18.125" style="1" customWidth="1"/>
    <col min="5123" max="5123" width="15.75" style="1" customWidth="1"/>
    <col min="5124" max="5125" width="14.625" style="1" customWidth="1"/>
    <col min="5126" max="5126" width="13.25" style="1" customWidth="1"/>
    <col min="5127" max="5128" width="11.25" style="1" customWidth="1"/>
    <col min="5129" max="5129" width="9.25" style="1" bestFit="1" customWidth="1"/>
    <col min="5130" max="5130" width="10" style="1" bestFit="1" customWidth="1"/>
    <col min="5131" max="5131" width="9.5" style="1" bestFit="1" customWidth="1"/>
    <col min="5132" max="5133" width="8.75" style="1" bestFit="1" customWidth="1"/>
    <col min="5134" max="5134" width="10" style="1" bestFit="1" customWidth="1"/>
    <col min="5135" max="5135" width="6.75" style="1" bestFit="1" customWidth="1"/>
    <col min="5136" max="5136" width="7.625" style="1" bestFit="1" customWidth="1"/>
    <col min="5137" max="5137" width="6.75" style="1" bestFit="1" customWidth="1"/>
    <col min="5138" max="5138" width="7.25" style="1" bestFit="1" customWidth="1"/>
    <col min="5139" max="5140" width="8.25" style="1" bestFit="1" customWidth="1"/>
    <col min="5141" max="5376" width="9" style="1"/>
    <col min="5377" max="5377" width="20.625" style="1" customWidth="1"/>
    <col min="5378" max="5378" width="18.125" style="1" customWidth="1"/>
    <col min="5379" max="5379" width="15.75" style="1" customWidth="1"/>
    <col min="5380" max="5381" width="14.625" style="1" customWidth="1"/>
    <col min="5382" max="5382" width="13.25" style="1" customWidth="1"/>
    <col min="5383" max="5384" width="11.25" style="1" customWidth="1"/>
    <col min="5385" max="5385" width="9.25" style="1" bestFit="1" customWidth="1"/>
    <col min="5386" max="5386" width="10" style="1" bestFit="1" customWidth="1"/>
    <col min="5387" max="5387" width="9.5" style="1" bestFit="1" customWidth="1"/>
    <col min="5388" max="5389" width="8.75" style="1" bestFit="1" customWidth="1"/>
    <col min="5390" max="5390" width="10" style="1" bestFit="1" customWidth="1"/>
    <col min="5391" max="5391" width="6.75" style="1" bestFit="1" customWidth="1"/>
    <col min="5392" max="5392" width="7.625" style="1" bestFit="1" customWidth="1"/>
    <col min="5393" max="5393" width="6.75" style="1" bestFit="1" customWidth="1"/>
    <col min="5394" max="5394" width="7.25" style="1" bestFit="1" customWidth="1"/>
    <col min="5395" max="5396" width="8.25" style="1" bestFit="1" customWidth="1"/>
    <col min="5397" max="5632" width="9" style="1"/>
    <col min="5633" max="5633" width="20.625" style="1" customWidth="1"/>
    <col min="5634" max="5634" width="18.125" style="1" customWidth="1"/>
    <col min="5635" max="5635" width="15.75" style="1" customWidth="1"/>
    <col min="5636" max="5637" width="14.625" style="1" customWidth="1"/>
    <col min="5638" max="5638" width="13.25" style="1" customWidth="1"/>
    <col min="5639" max="5640" width="11.25" style="1" customWidth="1"/>
    <col min="5641" max="5641" width="9.25" style="1" bestFit="1" customWidth="1"/>
    <col min="5642" max="5642" width="10" style="1" bestFit="1" customWidth="1"/>
    <col min="5643" max="5643" width="9.5" style="1" bestFit="1" customWidth="1"/>
    <col min="5644" max="5645" width="8.75" style="1" bestFit="1" customWidth="1"/>
    <col min="5646" max="5646" width="10" style="1" bestFit="1" customWidth="1"/>
    <col min="5647" max="5647" width="6.75" style="1" bestFit="1" customWidth="1"/>
    <col min="5648" max="5648" width="7.625" style="1" bestFit="1" customWidth="1"/>
    <col min="5649" max="5649" width="6.75" style="1" bestFit="1" customWidth="1"/>
    <col min="5650" max="5650" width="7.25" style="1" bestFit="1" customWidth="1"/>
    <col min="5651" max="5652" width="8.25" style="1" bestFit="1" customWidth="1"/>
    <col min="5653" max="5888" width="9" style="1"/>
    <col min="5889" max="5889" width="20.625" style="1" customWidth="1"/>
    <col min="5890" max="5890" width="18.125" style="1" customWidth="1"/>
    <col min="5891" max="5891" width="15.75" style="1" customWidth="1"/>
    <col min="5892" max="5893" width="14.625" style="1" customWidth="1"/>
    <col min="5894" max="5894" width="13.25" style="1" customWidth="1"/>
    <col min="5895" max="5896" width="11.25" style="1" customWidth="1"/>
    <col min="5897" max="5897" width="9.25" style="1" bestFit="1" customWidth="1"/>
    <col min="5898" max="5898" width="10" style="1" bestFit="1" customWidth="1"/>
    <col min="5899" max="5899" width="9.5" style="1" bestFit="1" customWidth="1"/>
    <col min="5900" max="5901" width="8.75" style="1" bestFit="1" customWidth="1"/>
    <col min="5902" max="5902" width="10" style="1" bestFit="1" customWidth="1"/>
    <col min="5903" max="5903" width="6.75" style="1" bestFit="1" customWidth="1"/>
    <col min="5904" max="5904" width="7.625" style="1" bestFit="1" customWidth="1"/>
    <col min="5905" max="5905" width="6.75" style="1" bestFit="1" customWidth="1"/>
    <col min="5906" max="5906" width="7.25" style="1" bestFit="1" customWidth="1"/>
    <col min="5907" max="5908" width="8.25" style="1" bestFit="1" customWidth="1"/>
    <col min="5909" max="6144" width="9" style="1"/>
    <col min="6145" max="6145" width="20.625" style="1" customWidth="1"/>
    <col min="6146" max="6146" width="18.125" style="1" customWidth="1"/>
    <col min="6147" max="6147" width="15.75" style="1" customWidth="1"/>
    <col min="6148" max="6149" width="14.625" style="1" customWidth="1"/>
    <col min="6150" max="6150" width="13.25" style="1" customWidth="1"/>
    <col min="6151" max="6152" width="11.25" style="1" customWidth="1"/>
    <col min="6153" max="6153" width="9.25" style="1" bestFit="1" customWidth="1"/>
    <col min="6154" max="6154" width="10" style="1" bestFit="1" customWidth="1"/>
    <col min="6155" max="6155" width="9.5" style="1" bestFit="1" customWidth="1"/>
    <col min="6156" max="6157" width="8.75" style="1" bestFit="1" customWidth="1"/>
    <col min="6158" max="6158" width="10" style="1" bestFit="1" customWidth="1"/>
    <col min="6159" max="6159" width="6.75" style="1" bestFit="1" customWidth="1"/>
    <col min="6160" max="6160" width="7.625" style="1" bestFit="1" customWidth="1"/>
    <col min="6161" max="6161" width="6.75" style="1" bestFit="1" customWidth="1"/>
    <col min="6162" max="6162" width="7.25" style="1" bestFit="1" customWidth="1"/>
    <col min="6163" max="6164" width="8.25" style="1" bestFit="1" customWidth="1"/>
    <col min="6165" max="6400" width="9" style="1"/>
    <col min="6401" max="6401" width="20.625" style="1" customWidth="1"/>
    <col min="6402" max="6402" width="18.125" style="1" customWidth="1"/>
    <col min="6403" max="6403" width="15.75" style="1" customWidth="1"/>
    <col min="6404" max="6405" width="14.625" style="1" customWidth="1"/>
    <col min="6406" max="6406" width="13.25" style="1" customWidth="1"/>
    <col min="6407" max="6408" width="11.25" style="1" customWidth="1"/>
    <col min="6409" max="6409" width="9.25" style="1" bestFit="1" customWidth="1"/>
    <col min="6410" max="6410" width="10" style="1" bestFit="1" customWidth="1"/>
    <col min="6411" max="6411" width="9.5" style="1" bestFit="1" customWidth="1"/>
    <col min="6412" max="6413" width="8.75" style="1" bestFit="1" customWidth="1"/>
    <col min="6414" max="6414" width="10" style="1" bestFit="1" customWidth="1"/>
    <col min="6415" max="6415" width="6.75" style="1" bestFit="1" customWidth="1"/>
    <col min="6416" max="6416" width="7.625" style="1" bestFit="1" customWidth="1"/>
    <col min="6417" max="6417" width="6.75" style="1" bestFit="1" customWidth="1"/>
    <col min="6418" max="6418" width="7.25" style="1" bestFit="1" customWidth="1"/>
    <col min="6419" max="6420" width="8.25" style="1" bestFit="1" customWidth="1"/>
    <col min="6421" max="6656" width="9" style="1"/>
    <col min="6657" max="6657" width="20.625" style="1" customWidth="1"/>
    <col min="6658" max="6658" width="18.125" style="1" customWidth="1"/>
    <col min="6659" max="6659" width="15.75" style="1" customWidth="1"/>
    <col min="6660" max="6661" width="14.625" style="1" customWidth="1"/>
    <col min="6662" max="6662" width="13.25" style="1" customWidth="1"/>
    <col min="6663" max="6664" width="11.25" style="1" customWidth="1"/>
    <col min="6665" max="6665" width="9.25" style="1" bestFit="1" customWidth="1"/>
    <col min="6666" max="6666" width="10" style="1" bestFit="1" customWidth="1"/>
    <col min="6667" max="6667" width="9.5" style="1" bestFit="1" customWidth="1"/>
    <col min="6668" max="6669" width="8.75" style="1" bestFit="1" customWidth="1"/>
    <col min="6670" max="6670" width="10" style="1" bestFit="1" customWidth="1"/>
    <col min="6671" max="6671" width="6.75" style="1" bestFit="1" customWidth="1"/>
    <col min="6672" max="6672" width="7.625" style="1" bestFit="1" customWidth="1"/>
    <col min="6673" max="6673" width="6.75" style="1" bestFit="1" customWidth="1"/>
    <col min="6674" max="6674" width="7.25" style="1" bestFit="1" customWidth="1"/>
    <col min="6675" max="6676" width="8.25" style="1" bestFit="1" customWidth="1"/>
    <col min="6677" max="6912" width="9" style="1"/>
    <col min="6913" max="6913" width="20.625" style="1" customWidth="1"/>
    <col min="6914" max="6914" width="18.125" style="1" customWidth="1"/>
    <col min="6915" max="6915" width="15.75" style="1" customWidth="1"/>
    <col min="6916" max="6917" width="14.625" style="1" customWidth="1"/>
    <col min="6918" max="6918" width="13.25" style="1" customWidth="1"/>
    <col min="6919" max="6920" width="11.25" style="1" customWidth="1"/>
    <col min="6921" max="6921" width="9.25" style="1" bestFit="1" customWidth="1"/>
    <col min="6922" max="6922" width="10" style="1" bestFit="1" customWidth="1"/>
    <col min="6923" max="6923" width="9.5" style="1" bestFit="1" customWidth="1"/>
    <col min="6924" max="6925" width="8.75" style="1" bestFit="1" customWidth="1"/>
    <col min="6926" max="6926" width="10" style="1" bestFit="1" customWidth="1"/>
    <col min="6927" max="6927" width="6.75" style="1" bestFit="1" customWidth="1"/>
    <col min="6928" max="6928" width="7.625" style="1" bestFit="1" customWidth="1"/>
    <col min="6929" max="6929" width="6.75" style="1" bestFit="1" customWidth="1"/>
    <col min="6930" max="6930" width="7.25" style="1" bestFit="1" customWidth="1"/>
    <col min="6931" max="6932" width="8.25" style="1" bestFit="1" customWidth="1"/>
    <col min="6933" max="7168" width="9" style="1"/>
    <col min="7169" max="7169" width="20.625" style="1" customWidth="1"/>
    <col min="7170" max="7170" width="18.125" style="1" customWidth="1"/>
    <col min="7171" max="7171" width="15.75" style="1" customWidth="1"/>
    <col min="7172" max="7173" width="14.625" style="1" customWidth="1"/>
    <col min="7174" max="7174" width="13.25" style="1" customWidth="1"/>
    <col min="7175" max="7176" width="11.25" style="1" customWidth="1"/>
    <col min="7177" max="7177" width="9.25" style="1" bestFit="1" customWidth="1"/>
    <col min="7178" max="7178" width="10" style="1" bestFit="1" customWidth="1"/>
    <col min="7179" max="7179" width="9.5" style="1" bestFit="1" customWidth="1"/>
    <col min="7180" max="7181" width="8.75" style="1" bestFit="1" customWidth="1"/>
    <col min="7182" max="7182" width="10" style="1" bestFit="1" customWidth="1"/>
    <col min="7183" max="7183" width="6.75" style="1" bestFit="1" customWidth="1"/>
    <col min="7184" max="7184" width="7.625" style="1" bestFit="1" customWidth="1"/>
    <col min="7185" max="7185" width="6.75" style="1" bestFit="1" customWidth="1"/>
    <col min="7186" max="7186" width="7.25" style="1" bestFit="1" customWidth="1"/>
    <col min="7187" max="7188" width="8.25" style="1" bestFit="1" customWidth="1"/>
    <col min="7189" max="7424" width="9" style="1"/>
    <col min="7425" max="7425" width="20.625" style="1" customWidth="1"/>
    <col min="7426" max="7426" width="18.125" style="1" customWidth="1"/>
    <col min="7427" max="7427" width="15.75" style="1" customWidth="1"/>
    <col min="7428" max="7429" width="14.625" style="1" customWidth="1"/>
    <col min="7430" max="7430" width="13.25" style="1" customWidth="1"/>
    <col min="7431" max="7432" width="11.25" style="1" customWidth="1"/>
    <col min="7433" max="7433" width="9.25" style="1" bestFit="1" customWidth="1"/>
    <col min="7434" max="7434" width="10" style="1" bestFit="1" customWidth="1"/>
    <col min="7435" max="7435" width="9.5" style="1" bestFit="1" customWidth="1"/>
    <col min="7436" max="7437" width="8.75" style="1" bestFit="1" customWidth="1"/>
    <col min="7438" max="7438" width="10" style="1" bestFit="1" customWidth="1"/>
    <col min="7439" max="7439" width="6.75" style="1" bestFit="1" customWidth="1"/>
    <col min="7440" max="7440" width="7.625" style="1" bestFit="1" customWidth="1"/>
    <col min="7441" max="7441" width="6.75" style="1" bestFit="1" customWidth="1"/>
    <col min="7442" max="7442" width="7.25" style="1" bestFit="1" customWidth="1"/>
    <col min="7443" max="7444" width="8.25" style="1" bestFit="1" customWidth="1"/>
    <col min="7445" max="7680" width="9" style="1"/>
    <col min="7681" max="7681" width="20.625" style="1" customWidth="1"/>
    <col min="7682" max="7682" width="18.125" style="1" customWidth="1"/>
    <col min="7683" max="7683" width="15.75" style="1" customWidth="1"/>
    <col min="7684" max="7685" width="14.625" style="1" customWidth="1"/>
    <col min="7686" max="7686" width="13.25" style="1" customWidth="1"/>
    <col min="7687" max="7688" width="11.25" style="1" customWidth="1"/>
    <col min="7689" max="7689" width="9.25" style="1" bestFit="1" customWidth="1"/>
    <col min="7690" max="7690" width="10" style="1" bestFit="1" customWidth="1"/>
    <col min="7691" max="7691" width="9.5" style="1" bestFit="1" customWidth="1"/>
    <col min="7692" max="7693" width="8.75" style="1" bestFit="1" customWidth="1"/>
    <col min="7694" max="7694" width="10" style="1" bestFit="1" customWidth="1"/>
    <col min="7695" max="7695" width="6.75" style="1" bestFit="1" customWidth="1"/>
    <col min="7696" max="7696" width="7.625" style="1" bestFit="1" customWidth="1"/>
    <col min="7697" max="7697" width="6.75" style="1" bestFit="1" customWidth="1"/>
    <col min="7698" max="7698" width="7.25" style="1" bestFit="1" customWidth="1"/>
    <col min="7699" max="7700" width="8.25" style="1" bestFit="1" customWidth="1"/>
    <col min="7701" max="7936" width="9" style="1"/>
    <col min="7937" max="7937" width="20.625" style="1" customWidth="1"/>
    <col min="7938" max="7938" width="18.125" style="1" customWidth="1"/>
    <col min="7939" max="7939" width="15.75" style="1" customWidth="1"/>
    <col min="7940" max="7941" width="14.625" style="1" customWidth="1"/>
    <col min="7942" max="7942" width="13.25" style="1" customWidth="1"/>
    <col min="7943" max="7944" width="11.25" style="1" customWidth="1"/>
    <col min="7945" max="7945" width="9.25" style="1" bestFit="1" customWidth="1"/>
    <col min="7946" max="7946" width="10" style="1" bestFit="1" customWidth="1"/>
    <col min="7947" max="7947" width="9.5" style="1" bestFit="1" customWidth="1"/>
    <col min="7948" max="7949" width="8.75" style="1" bestFit="1" customWidth="1"/>
    <col min="7950" max="7950" width="10" style="1" bestFit="1" customWidth="1"/>
    <col min="7951" max="7951" width="6.75" style="1" bestFit="1" customWidth="1"/>
    <col min="7952" max="7952" width="7.625" style="1" bestFit="1" customWidth="1"/>
    <col min="7953" max="7953" width="6.75" style="1" bestFit="1" customWidth="1"/>
    <col min="7954" max="7954" width="7.25" style="1" bestFit="1" customWidth="1"/>
    <col min="7955" max="7956" width="8.25" style="1" bestFit="1" customWidth="1"/>
    <col min="7957" max="8192" width="9" style="1"/>
    <col min="8193" max="8193" width="20.625" style="1" customWidth="1"/>
    <col min="8194" max="8194" width="18.125" style="1" customWidth="1"/>
    <col min="8195" max="8195" width="15.75" style="1" customWidth="1"/>
    <col min="8196" max="8197" width="14.625" style="1" customWidth="1"/>
    <col min="8198" max="8198" width="13.25" style="1" customWidth="1"/>
    <col min="8199" max="8200" width="11.25" style="1" customWidth="1"/>
    <col min="8201" max="8201" width="9.25" style="1" bestFit="1" customWidth="1"/>
    <col min="8202" max="8202" width="10" style="1" bestFit="1" customWidth="1"/>
    <col min="8203" max="8203" width="9.5" style="1" bestFit="1" customWidth="1"/>
    <col min="8204" max="8205" width="8.75" style="1" bestFit="1" customWidth="1"/>
    <col min="8206" max="8206" width="10" style="1" bestFit="1" customWidth="1"/>
    <col min="8207" max="8207" width="6.75" style="1" bestFit="1" customWidth="1"/>
    <col min="8208" max="8208" width="7.625" style="1" bestFit="1" customWidth="1"/>
    <col min="8209" max="8209" width="6.75" style="1" bestFit="1" customWidth="1"/>
    <col min="8210" max="8210" width="7.25" style="1" bestFit="1" customWidth="1"/>
    <col min="8211" max="8212" width="8.25" style="1" bestFit="1" customWidth="1"/>
    <col min="8213" max="8448" width="9" style="1"/>
    <col min="8449" max="8449" width="20.625" style="1" customWidth="1"/>
    <col min="8450" max="8450" width="18.125" style="1" customWidth="1"/>
    <col min="8451" max="8451" width="15.75" style="1" customWidth="1"/>
    <col min="8452" max="8453" width="14.625" style="1" customWidth="1"/>
    <col min="8454" max="8454" width="13.25" style="1" customWidth="1"/>
    <col min="8455" max="8456" width="11.25" style="1" customWidth="1"/>
    <col min="8457" max="8457" width="9.25" style="1" bestFit="1" customWidth="1"/>
    <col min="8458" max="8458" width="10" style="1" bestFit="1" customWidth="1"/>
    <col min="8459" max="8459" width="9.5" style="1" bestFit="1" customWidth="1"/>
    <col min="8460" max="8461" width="8.75" style="1" bestFit="1" customWidth="1"/>
    <col min="8462" max="8462" width="10" style="1" bestFit="1" customWidth="1"/>
    <col min="8463" max="8463" width="6.75" style="1" bestFit="1" customWidth="1"/>
    <col min="8464" max="8464" width="7.625" style="1" bestFit="1" customWidth="1"/>
    <col min="8465" max="8465" width="6.75" style="1" bestFit="1" customWidth="1"/>
    <col min="8466" max="8466" width="7.25" style="1" bestFit="1" customWidth="1"/>
    <col min="8467" max="8468" width="8.25" style="1" bestFit="1" customWidth="1"/>
    <col min="8469" max="8704" width="9" style="1"/>
    <col min="8705" max="8705" width="20.625" style="1" customWidth="1"/>
    <col min="8706" max="8706" width="18.125" style="1" customWidth="1"/>
    <col min="8707" max="8707" width="15.75" style="1" customWidth="1"/>
    <col min="8708" max="8709" width="14.625" style="1" customWidth="1"/>
    <col min="8710" max="8710" width="13.25" style="1" customWidth="1"/>
    <col min="8711" max="8712" width="11.25" style="1" customWidth="1"/>
    <col min="8713" max="8713" width="9.25" style="1" bestFit="1" customWidth="1"/>
    <col min="8714" max="8714" width="10" style="1" bestFit="1" customWidth="1"/>
    <col min="8715" max="8715" width="9.5" style="1" bestFit="1" customWidth="1"/>
    <col min="8716" max="8717" width="8.75" style="1" bestFit="1" customWidth="1"/>
    <col min="8718" max="8718" width="10" style="1" bestFit="1" customWidth="1"/>
    <col min="8719" max="8719" width="6.75" style="1" bestFit="1" customWidth="1"/>
    <col min="8720" max="8720" width="7.625" style="1" bestFit="1" customWidth="1"/>
    <col min="8721" max="8721" width="6.75" style="1" bestFit="1" customWidth="1"/>
    <col min="8722" max="8722" width="7.25" style="1" bestFit="1" customWidth="1"/>
    <col min="8723" max="8724" width="8.25" style="1" bestFit="1" customWidth="1"/>
    <col min="8725" max="8960" width="9" style="1"/>
    <col min="8961" max="8961" width="20.625" style="1" customWidth="1"/>
    <col min="8962" max="8962" width="18.125" style="1" customWidth="1"/>
    <col min="8963" max="8963" width="15.75" style="1" customWidth="1"/>
    <col min="8964" max="8965" width="14.625" style="1" customWidth="1"/>
    <col min="8966" max="8966" width="13.25" style="1" customWidth="1"/>
    <col min="8967" max="8968" width="11.25" style="1" customWidth="1"/>
    <col min="8969" max="8969" width="9.25" style="1" bestFit="1" customWidth="1"/>
    <col min="8970" max="8970" width="10" style="1" bestFit="1" customWidth="1"/>
    <col min="8971" max="8971" width="9.5" style="1" bestFit="1" customWidth="1"/>
    <col min="8972" max="8973" width="8.75" style="1" bestFit="1" customWidth="1"/>
    <col min="8974" max="8974" width="10" style="1" bestFit="1" customWidth="1"/>
    <col min="8975" max="8975" width="6.75" style="1" bestFit="1" customWidth="1"/>
    <col min="8976" max="8976" width="7.625" style="1" bestFit="1" customWidth="1"/>
    <col min="8977" max="8977" width="6.75" style="1" bestFit="1" customWidth="1"/>
    <col min="8978" max="8978" width="7.25" style="1" bestFit="1" customWidth="1"/>
    <col min="8979" max="8980" width="8.25" style="1" bestFit="1" customWidth="1"/>
    <col min="8981" max="9216" width="9" style="1"/>
    <col min="9217" max="9217" width="20.625" style="1" customWidth="1"/>
    <col min="9218" max="9218" width="18.125" style="1" customWidth="1"/>
    <col min="9219" max="9219" width="15.75" style="1" customWidth="1"/>
    <col min="9220" max="9221" width="14.625" style="1" customWidth="1"/>
    <col min="9222" max="9222" width="13.25" style="1" customWidth="1"/>
    <col min="9223" max="9224" width="11.25" style="1" customWidth="1"/>
    <col min="9225" max="9225" width="9.25" style="1" bestFit="1" customWidth="1"/>
    <col min="9226" max="9226" width="10" style="1" bestFit="1" customWidth="1"/>
    <col min="9227" max="9227" width="9.5" style="1" bestFit="1" customWidth="1"/>
    <col min="9228" max="9229" width="8.75" style="1" bestFit="1" customWidth="1"/>
    <col min="9230" max="9230" width="10" style="1" bestFit="1" customWidth="1"/>
    <col min="9231" max="9231" width="6.75" style="1" bestFit="1" customWidth="1"/>
    <col min="9232" max="9232" width="7.625" style="1" bestFit="1" customWidth="1"/>
    <col min="9233" max="9233" width="6.75" style="1" bestFit="1" customWidth="1"/>
    <col min="9234" max="9234" width="7.25" style="1" bestFit="1" customWidth="1"/>
    <col min="9235" max="9236" width="8.25" style="1" bestFit="1" customWidth="1"/>
    <col min="9237" max="9472" width="9" style="1"/>
    <col min="9473" max="9473" width="20.625" style="1" customWidth="1"/>
    <col min="9474" max="9474" width="18.125" style="1" customWidth="1"/>
    <col min="9475" max="9475" width="15.75" style="1" customWidth="1"/>
    <col min="9476" max="9477" width="14.625" style="1" customWidth="1"/>
    <col min="9478" max="9478" width="13.25" style="1" customWidth="1"/>
    <col min="9479" max="9480" width="11.25" style="1" customWidth="1"/>
    <col min="9481" max="9481" width="9.25" style="1" bestFit="1" customWidth="1"/>
    <col min="9482" max="9482" width="10" style="1" bestFit="1" customWidth="1"/>
    <col min="9483" max="9483" width="9.5" style="1" bestFit="1" customWidth="1"/>
    <col min="9484" max="9485" width="8.75" style="1" bestFit="1" customWidth="1"/>
    <col min="9486" max="9486" width="10" style="1" bestFit="1" customWidth="1"/>
    <col min="9487" max="9487" width="6.75" style="1" bestFit="1" customWidth="1"/>
    <col min="9488" max="9488" width="7.625" style="1" bestFit="1" customWidth="1"/>
    <col min="9489" max="9489" width="6.75" style="1" bestFit="1" customWidth="1"/>
    <col min="9490" max="9490" width="7.25" style="1" bestFit="1" customWidth="1"/>
    <col min="9491" max="9492" width="8.25" style="1" bestFit="1" customWidth="1"/>
    <col min="9493" max="9728" width="9" style="1"/>
    <col min="9729" max="9729" width="20.625" style="1" customWidth="1"/>
    <col min="9730" max="9730" width="18.125" style="1" customWidth="1"/>
    <col min="9731" max="9731" width="15.75" style="1" customWidth="1"/>
    <col min="9732" max="9733" width="14.625" style="1" customWidth="1"/>
    <col min="9734" max="9734" width="13.25" style="1" customWidth="1"/>
    <col min="9735" max="9736" width="11.25" style="1" customWidth="1"/>
    <col min="9737" max="9737" width="9.25" style="1" bestFit="1" customWidth="1"/>
    <col min="9738" max="9738" width="10" style="1" bestFit="1" customWidth="1"/>
    <col min="9739" max="9739" width="9.5" style="1" bestFit="1" customWidth="1"/>
    <col min="9740" max="9741" width="8.75" style="1" bestFit="1" customWidth="1"/>
    <col min="9742" max="9742" width="10" style="1" bestFit="1" customWidth="1"/>
    <col min="9743" max="9743" width="6.75" style="1" bestFit="1" customWidth="1"/>
    <col min="9744" max="9744" width="7.625" style="1" bestFit="1" customWidth="1"/>
    <col min="9745" max="9745" width="6.75" style="1" bestFit="1" customWidth="1"/>
    <col min="9746" max="9746" width="7.25" style="1" bestFit="1" customWidth="1"/>
    <col min="9747" max="9748" width="8.25" style="1" bestFit="1" customWidth="1"/>
    <col min="9749" max="9984" width="9" style="1"/>
    <col min="9985" max="9985" width="20.625" style="1" customWidth="1"/>
    <col min="9986" max="9986" width="18.125" style="1" customWidth="1"/>
    <col min="9987" max="9987" width="15.75" style="1" customWidth="1"/>
    <col min="9988" max="9989" width="14.625" style="1" customWidth="1"/>
    <col min="9990" max="9990" width="13.25" style="1" customWidth="1"/>
    <col min="9991" max="9992" width="11.25" style="1" customWidth="1"/>
    <col min="9993" max="9993" width="9.25" style="1" bestFit="1" customWidth="1"/>
    <col min="9994" max="9994" width="10" style="1" bestFit="1" customWidth="1"/>
    <col min="9995" max="9995" width="9.5" style="1" bestFit="1" customWidth="1"/>
    <col min="9996" max="9997" width="8.75" style="1" bestFit="1" customWidth="1"/>
    <col min="9998" max="9998" width="10" style="1" bestFit="1" customWidth="1"/>
    <col min="9999" max="9999" width="6.75" style="1" bestFit="1" customWidth="1"/>
    <col min="10000" max="10000" width="7.625" style="1" bestFit="1" customWidth="1"/>
    <col min="10001" max="10001" width="6.75" style="1" bestFit="1" customWidth="1"/>
    <col min="10002" max="10002" width="7.25" style="1" bestFit="1" customWidth="1"/>
    <col min="10003" max="10004" width="8.25" style="1" bestFit="1" customWidth="1"/>
    <col min="10005" max="10240" width="9" style="1"/>
    <col min="10241" max="10241" width="20.625" style="1" customWidth="1"/>
    <col min="10242" max="10242" width="18.125" style="1" customWidth="1"/>
    <col min="10243" max="10243" width="15.75" style="1" customWidth="1"/>
    <col min="10244" max="10245" width="14.625" style="1" customWidth="1"/>
    <col min="10246" max="10246" width="13.25" style="1" customWidth="1"/>
    <col min="10247" max="10248" width="11.25" style="1" customWidth="1"/>
    <col min="10249" max="10249" width="9.25" style="1" bestFit="1" customWidth="1"/>
    <col min="10250" max="10250" width="10" style="1" bestFit="1" customWidth="1"/>
    <col min="10251" max="10251" width="9.5" style="1" bestFit="1" customWidth="1"/>
    <col min="10252" max="10253" width="8.75" style="1" bestFit="1" customWidth="1"/>
    <col min="10254" max="10254" width="10" style="1" bestFit="1" customWidth="1"/>
    <col min="10255" max="10255" width="6.75" style="1" bestFit="1" customWidth="1"/>
    <col min="10256" max="10256" width="7.625" style="1" bestFit="1" customWidth="1"/>
    <col min="10257" max="10257" width="6.75" style="1" bestFit="1" customWidth="1"/>
    <col min="10258" max="10258" width="7.25" style="1" bestFit="1" customWidth="1"/>
    <col min="10259" max="10260" width="8.25" style="1" bestFit="1" customWidth="1"/>
    <col min="10261" max="10496" width="9" style="1"/>
    <col min="10497" max="10497" width="20.625" style="1" customWidth="1"/>
    <col min="10498" max="10498" width="18.125" style="1" customWidth="1"/>
    <col min="10499" max="10499" width="15.75" style="1" customWidth="1"/>
    <col min="10500" max="10501" width="14.625" style="1" customWidth="1"/>
    <col min="10502" max="10502" width="13.25" style="1" customWidth="1"/>
    <col min="10503" max="10504" width="11.25" style="1" customWidth="1"/>
    <col min="10505" max="10505" width="9.25" style="1" bestFit="1" customWidth="1"/>
    <col min="10506" max="10506" width="10" style="1" bestFit="1" customWidth="1"/>
    <col min="10507" max="10507" width="9.5" style="1" bestFit="1" customWidth="1"/>
    <col min="10508" max="10509" width="8.75" style="1" bestFit="1" customWidth="1"/>
    <col min="10510" max="10510" width="10" style="1" bestFit="1" customWidth="1"/>
    <col min="10511" max="10511" width="6.75" style="1" bestFit="1" customWidth="1"/>
    <col min="10512" max="10512" width="7.625" style="1" bestFit="1" customWidth="1"/>
    <col min="10513" max="10513" width="6.75" style="1" bestFit="1" customWidth="1"/>
    <col min="10514" max="10514" width="7.25" style="1" bestFit="1" customWidth="1"/>
    <col min="10515" max="10516" width="8.25" style="1" bestFit="1" customWidth="1"/>
    <col min="10517" max="10752" width="9" style="1"/>
    <col min="10753" max="10753" width="20.625" style="1" customWidth="1"/>
    <col min="10754" max="10754" width="18.125" style="1" customWidth="1"/>
    <col min="10755" max="10755" width="15.75" style="1" customWidth="1"/>
    <col min="10756" max="10757" width="14.625" style="1" customWidth="1"/>
    <col min="10758" max="10758" width="13.25" style="1" customWidth="1"/>
    <col min="10759" max="10760" width="11.25" style="1" customWidth="1"/>
    <col min="10761" max="10761" width="9.25" style="1" bestFit="1" customWidth="1"/>
    <col min="10762" max="10762" width="10" style="1" bestFit="1" customWidth="1"/>
    <col min="10763" max="10763" width="9.5" style="1" bestFit="1" customWidth="1"/>
    <col min="10764" max="10765" width="8.75" style="1" bestFit="1" customWidth="1"/>
    <col min="10766" max="10766" width="10" style="1" bestFit="1" customWidth="1"/>
    <col min="10767" max="10767" width="6.75" style="1" bestFit="1" customWidth="1"/>
    <col min="10768" max="10768" width="7.625" style="1" bestFit="1" customWidth="1"/>
    <col min="10769" max="10769" width="6.75" style="1" bestFit="1" customWidth="1"/>
    <col min="10770" max="10770" width="7.25" style="1" bestFit="1" customWidth="1"/>
    <col min="10771" max="10772" width="8.25" style="1" bestFit="1" customWidth="1"/>
    <col min="10773" max="11008" width="9" style="1"/>
    <col min="11009" max="11009" width="20.625" style="1" customWidth="1"/>
    <col min="11010" max="11010" width="18.125" style="1" customWidth="1"/>
    <col min="11011" max="11011" width="15.75" style="1" customWidth="1"/>
    <col min="11012" max="11013" width="14.625" style="1" customWidth="1"/>
    <col min="11014" max="11014" width="13.25" style="1" customWidth="1"/>
    <col min="11015" max="11016" width="11.25" style="1" customWidth="1"/>
    <col min="11017" max="11017" width="9.25" style="1" bestFit="1" customWidth="1"/>
    <col min="11018" max="11018" width="10" style="1" bestFit="1" customWidth="1"/>
    <col min="11019" max="11019" width="9.5" style="1" bestFit="1" customWidth="1"/>
    <col min="11020" max="11021" width="8.75" style="1" bestFit="1" customWidth="1"/>
    <col min="11022" max="11022" width="10" style="1" bestFit="1" customWidth="1"/>
    <col min="11023" max="11023" width="6.75" style="1" bestFit="1" customWidth="1"/>
    <col min="11024" max="11024" width="7.625" style="1" bestFit="1" customWidth="1"/>
    <col min="11025" max="11025" width="6.75" style="1" bestFit="1" customWidth="1"/>
    <col min="11026" max="11026" width="7.25" style="1" bestFit="1" customWidth="1"/>
    <col min="11027" max="11028" width="8.25" style="1" bestFit="1" customWidth="1"/>
    <col min="11029" max="11264" width="9" style="1"/>
    <col min="11265" max="11265" width="20.625" style="1" customWidth="1"/>
    <col min="11266" max="11266" width="18.125" style="1" customWidth="1"/>
    <col min="11267" max="11267" width="15.75" style="1" customWidth="1"/>
    <col min="11268" max="11269" width="14.625" style="1" customWidth="1"/>
    <col min="11270" max="11270" width="13.25" style="1" customWidth="1"/>
    <col min="11271" max="11272" width="11.25" style="1" customWidth="1"/>
    <col min="11273" max="11273" width="9.25" style="1" bestFit="1" customWidth="1"/>
    <col min="11274" max="11274" width="10" style="1" bestFit="1" customWidth="1"/>
    <col min="11275" max="11275" width="9.5" style="1" bestFit="1" customWidth="1"/>
    <col min="11276" max="11277" width="8.75" style="1" bestFit="1" customWidth="1"/>
    <col min="11278" max="11278" width="10" style="1" bestFit="1" customWidth="1"/>
    <col min="11279" max="11279" width="6.75" style="1" bestFit="1" customWidth="1"/>
    <col min="11280" max="11280" width="7.625" style="1" bestFit="1" customWidth="1"/>
    <col min="11281" max="11281" width="6.75" style="1" bestFit="1" customWidth="1"/>
    <col min="11282" max="11282" width="7.25" style="1" bestFit="1" customWidth="1"/>
    <col min="11283" max="11284" width="8.25" style="1" bestFit="1" customWidth="1"/>
    <col min="11285" max="11520" width="9" style="1"/>
    <col min="11521" max="11521" width="20.625" style="1" customWidth="1"/>
    <col min="11522" max="11522" width="18.125" style="1" customWidth="1"/>
    <col min="11523" max="11523" width="15.75" style="1" customWidth="1"/>
    <col min="11524" max="11525" width="14.625" style="1" customWidth="1"/>
    <col min="11526" max="11526" width="13.25" style="1" customWidth="1"/>
    <col min="11527" max="11528" width="11.25" style="1" customWidth="1"/>
    <col min="11529" max="11529" width="9.25" style="1" bestFit="1" customWidth="1"/>
    <col min="11530" max="11530" width="10" style="1" bestFit="1" customWidth="1"/>
    <col min="11531" max="11531" width="9.5" style="1" bestFit="1" customWidth="1"/>
    <col min="11532" max="11533" width="8.75" style="1" bestFit="1" customWidth="1"/>
    <col min="11534" max="11534" width="10" style="1" bestFit="1" customWidth="1"/>
    <col min="11535" max="11535" width="6.75" style="1" bestFit="1" customWidth="1"/>
    <col min="11536" max="11536" width="7.625" style="1" bestFit="1" customWidth="1"/>
    <col min="11537" max="11537" width="6.75" style="1" bestFit="1" customWidth="1"/>
    <col min="11538" max="11538" width="7.25" style="1" bestFit="1" customWidth="1"/>
    <col min="11539" max="11540" width="8.25" style="1" bestFit="1" customWidth="1"/>
    <col min="11541" max="11776" width="9" style="1"/>
    <col min="11777" max="11777" width="20.625" style="1" customWidth="1"/>
    <col min="11778" max="11778" width="18.125" style="1" customWidth="1"/>
    <col min="11779" max="11779" width="15.75" style="1" customWidth="1"/>
    <col min="11780" max="11781" width="14.625" style="1" customWidth="1"/>
    <col min="11782" max="11782" width="13.25" style="1" customWidth="1"/>
    <col min="11783" max="11784" width="11.25" style="1" customWidth="1"/>
    <col min="11785" max="11785" width="9.25" style="1" bestFit="1" customWidth="1"/>
    <col min="11786" max="11786" width="10" style="1" bestFit="1" customWidth="1"/>
    <col min="11787" max="11787" width="9.5" style="1" bestFit="1" customWidth="1"/>
    <col min="11788" max="11789" width="8.75" style="1" bestFit="1" customWidth="1"/>
    <col min="11790" max="11790" width="10" style="1" bestFit="1" customWidth="1"/>
    <col min="11791" max="11791" width="6.75" style="1" bestFit="1" customWidth="1"/>
    <col min="11792" max="11792" width="7.625" style="1" bestFit="1" customWidth="1"/>
    <col min="11793" max="11793" width="6.75" style="1" bestFit="1" customWidth="1"/>
    <col min="11794" max="11794" width="7.25" style="1" bestFit="1" customWidth="1"/>
    <col min="11795" max="11796" width="8.25" style="1" bestFit="1" customWidth="1"/>
    <col min="11797" max="12032" width="9" style="1"/>
    <col min="12033" max="12033" width="20.625" style="1" customWidth="1"/>
    <col min="12034" max="12034" width="18.125" style="1" customWidth="1"/>
    <col min="12035" max="12035" width="15.75" style="1" customWidth="1"/>
    <col min="12036" max="12037" width="14.625" style="1" customWidth="1"/>
    <col min="12038" max="12038" width="13.25" style="1" customWidth="1"/>
    <col min="12039" max="12040" width="11.25" style="1" customWidth="1"/>
    <col min="12041" max="12041" width="9.25" style="1" bestFit="1" customWidth="1"/>
    <col min="12042" max="12042" width="10" style="1" bestFit="1" customWidth="1"/>
    <col min="12043" max="12043" width="9.5" style="1" bestFit="1" customWidth="1"/>
    <col min="12044" max="12045" width="8.75" style="1" bestFit="1" customWidth="1"/>
    <col min="12046" max="12046" width="10" style="1" bestFit="1" customWidth="1"/>
    <col min="12047" max="12047" width="6.75" style="1" bestFit="1" customWidth="1"/>
    <col min="12048" max="12048" width="7.625" style="1" bestFit="1" customWidth="1"/>
    <col min="12049" max="12049" width="6.75" style="1" bestFit="1" customWidth="1"/>
    <col min="12050" max="12050" width="7.25" style="1" bestFit="1" customWidth="1"/>
    <col min="12051" max="12052" width="8.25" style="1" bestFit="1" customWidth="1"/>
    <col min="12053" max="12288" width="9" style="1"/>
    <col min="12289" max="12289" width="20.625" style="1" customWidth="1"/>
    <col min="12290" max="12290" width="18.125" style="1" customWidth="1"/>
    <col min="12291" max="12291" width="15.75" style="1" customWidth="1"/>
    <col min="12292" max="12293" width="14.625" style="1" customWidth="1"/>
    <col min="12294" max="12294" width="13.25" style="1" customWidth="1"/>
    <col min="12295" max="12296" width="11.25" style="1" customWidth="1"/>
    <col min="12297" max="12297" width="9.25" style="1" bestFit="1" customWidth="1"/>
    <col min="12298" max="12298" width="10" style="1" bestFit="1" customWidth="1"/>
    <col min="12299" max="12299" width="9.5" style="1" bestFit="1" customWidth="1"/>
    <col min="12300" max="12301" width="8.75" style="1" bestFit="1" customWidth="1"/>
    <col min="12302" max="12302" width="10" style="1" bestFit="1" customWidth="1"/>
    <col min="12303" max="12303" width="6.75" style="1" bestFit="1" customWidth="1"/>
    <col min="12304" max="12304" width="7.625" style="1" bestFit="1" customWidth="1"/>
    <col min="12305" max="12305" width="6.75" style="1" bestFit="1" customWidth="1"/>
    <col min="12306" max="12306" width="7.25" style="1" bestFit="1" customWidth="1"/>
    <col min="12307" max="12308" width="8.25" style="1" bestFit="1" customWidth="1"/>
    <col min="12309" max="12544" width="9" style="1"/>
    <col min="12545" max="12545" width="20.625" style="1" customWidth="1"/>
    <col min="12546" max="12546" width="18.125" style="1" customWidth="1"/>
    <col min="12547" max="12547" width="15.75" style="1" customWidth="1"/>
    <col min="12548" max="12549" width="14.625" style="1" customWidth="1"/>
    <col min="12550" max="12550" width="13.25" style="1" customWidth="1"/>
    <col min="12551" max="12552" width="11.25" style="1" customWidth="1"/>
    <col min="12553" max="12553" width="9.25" style="1" bestFit="1" customWidth="1"/>
    <col min="12554" max="12554" width="10" style="1" bestFit="1" customWidth="1"/>
    <col min="12555" max="12555" width="9.5" style="1" bestFit="1" customWidth="1"/>
    <col min="12556" max="12557" width="8.75" style="1" bestFit="1" customWidth="1"/>
    <col min="12558" max="12558" width="10" style="1" bestFit="1" customWidth="1"/>
    <col min="12559" max="12559" width="6.75" style="1" bestFit="1" customWidth="1"/>
    <col min="12560" max="12560" width="7.625" style="1" bestFit="1" customWidth="1"/>
    <col min="12561" max="12561" width="6.75" style="1" bestFit="1" customWidth="1"/>
    <col min="12562" max="12562" width="7.25" style="1" bestFit="1" customWidth="1"/>
    <col min="12563" max="12564" width="8.25" style="1" bestFit="1" customWidth="1"/>
    <col min="12565" max="12800" width="9" style="1"/>
    <col min="12801" max="12801" width="20.625" style="1" customWidth="1"/>
    <col min="12802" max="12802" width="18.125" style="1" customWidth="1"/>
    <col min="12803" max="12803" width="15.75" style="1" customWidth="1"/>
    <col min="12804" max="12805" width="14.625" style="1" customWidth="1"/>
    <col min="12806" max="12806" width="13.25" style="1" customWidth="1"/>
    <col min="12807" max="12808" width="11.25" style="1" customWidth="1"/>
    <col min="12809" max="12809" width="9.25" style="1" bestFit="1" customWidth="1"/>
    <col min="12810" max="12810" width="10" style="1" bestFit="1" customWidth="1"/>
    <col min="12811" max="12811" width="9.5" style="1" bestFit="1" customWidth="1"/>
    <col min="12812" max="12813" width="8.75" style="1" bestFit="1" customWidth="1"/>
    <col min="12814" max="12814" width="10" style="1" bestFit="1" customWidth="1"/>
    <col min="12815" max="12815" width="6.75" style="1" bestFit="1" customWidth="1"/>
    <col min="12816" max="12816" width="7.625" style="1" bestFit="1" customWidth="1"/>
    <col min="12817" max="12817" width="6.75" style="1" bestFit="1" customWidth="1"/>
    <col min="12818" max="12818" width="7.25" style="1" bestFit="1" customWidth="1"/>
    <col min="12819" max="12820" width="8.25" style="1" bestFit="1" customWidth="1"/>
    <col min="12821" max="13056" width="9" style="1"/>
    <col min="13057" max="13057" width="20.625" style="1" customWidth="1"/>
    <col min="13058" max="13058" width="18.125" style="1" customWidth="1"/>
    <col min="13059" max="13059" width="15.75" style="1" customWidth="1"/>
    <col min="13060" max="13061" width="14.625" style="1" customWidth="1"/>
    <col min="13062" max="13062" width="13.25" style="1" customWidth="1"/>
    <col min="13063" max="13064" width="11.25" style="1" customWidth="1"/>
    <col min="13065" max="13065" width="9.25" style="1" bestFit="1" customWidth="1"/>
    <col min="13066" max="13066" width="10" style="1" bestFit="1" customWidth="1"/>
    <col min="13067" max="13067" width="9.5" style="1" bestFit="1" customWidth="1"/>
    <col min="13068" max="13069" width="8.75" style="1" bestFit="1" customWidth="1"/>
    <col min="13070" max="13070" width="10" style="1" bestFit="1" customWidth="1"/>
    <col min="13071" max="13071" width="6.75" style="1" bestFit="1" customWidth="1"/>
    <col min="13072" max="13072" width="7.625" style="1" bestFit="1" customWidth="1"/>
    <col min="13073" max="13073" width="6.75" style="1" bestFit="1" customWidth="1"/>
    <col min="13074" max="13074" width="7.25" style="1" bestFit="1" customWidth="1"/>
    <col min="13075" max="13076" width="8.25" style="1" bestFit="1" customWidth="1"/>
    <col min="13077" max="13312" width="9" style="1"/>
    <col min="13313" max="13313" width="20.625" style="1" customWidth="1"/>
    <col min="13314" max="13314" width="18.125" style="1" customWidth="1"/>
    <col min="13315" max="13315" width="15.75" style="1" customWidth="1"/>
    <col min="13316" max="13317" width="14.625" style="1" customWidth="1"/>
    <col min="13318" max="13318" width="13.25" style="1" customWidth="1"/>
    <col min="13319" max="13320" width="11.25" style="1" customWidth="1"/>
    <col min="13321" max="13321" width="9.25" style="1" bestFit="1" customWidth="1"/>
    <col min="13322" max="13322" width="10" style="1" bestFit="1" customWidth="1"/>
    <col min="13323" max="13323" width="9.5" style="1" bestFit="1" customWidth="1"/>
    <col min="13324" max="13325" width="8.75" style="1" bestFit="1" customWidth="1"/>
    <col min="13326" max="13326" width="10" style="1" bestFit="1" customWidth="1"/>
    <col min="13327" max="13327" width="6.75" style="1" bestFit="1" customWidth="1"/>
    <col min="13328" max="13328" width="7.625" style="1" bestFit="1" customWidth="1"/>
    <col min="13329" max="13329" width="6.75" style="1" bestFit="1" customWidth="1"/>
    <col min="13330" max="13330" width="7.25" style="1" bestFit="1" customWidth="1"/>
    <col min="13331" max="13332" width="8.25" style="1" bestFit="1" customWidth="1"/>
    <col min="13333" max="13568" width="9" style="1"/>
    <col min="13569" max="13569" width="20.625" style="1" customWidth="1"/>
    <col min="13570" max="13570" width="18.125" style="1" customWidth="1"/>
    <col min="13571" max="13571" width="15.75" style="1" customWidth="1"/>
    <col min="13572" max="13573" width="14.625" style="1" customWidth="1"/>
    <col min="13574" max="13574" width="13.25" style="1" customWidth="1"/>
    <col min="13575" max="13576" width="11.25" style="1" customWidth="1"/>
    <col min="13577" max="13577" width="9.25" style="1" bestFit="1" customWidth="1"/>
    <col min="13578" max="13578" width="10" style="1" bestFit="1" customWidth="1"/>
    <col min="13579" max="13579" width="9.5" style="1" bestFit="1" customWidth="1"/>
    <col min="13580" max="13581" width="8.75" style="1" bestFit="1" customWidth="1"/>
    <col min="13582" max="13582" width="10" style="1" bestFit="1" customWidth="1"/>
    <col min="13583" max="13583" width="6.75" style="1" bestFit="1" customWidth="1"/>
    <col min="13584" max="13584" width="7.625" style="1" bestFit="1" customWidth="1"/>
    <col min="13585" max="13585" width="6.75" style="1" bestFit="1" customWidth="1"/>
    <col min="13586" max="13586" width="7.25" style="1" bestFit="1" customWidth="1"/>
    <col min="13587" max="13588" width="8.25" style="1" bestFit="1" customWidth="1"/>
    <col min="13589" max="13824" width="9" style="1"/>
    <col min="13825" max="13825" width="20.625" style="1" customWidth="1"/>
    <col min="13826" max="13826" width="18.125" style="1" customWidth="1"/>
    <col min="13827" max="13827" width="15.75" style="1" customWidth="1"/>
    <col min="13828" max="13829" width="14.625" style="1" customWidth="1"/>
    <col min="13830" max="13830" width="13.25" style="1" customWidth="1"/>
    <col min="13831" max="13832" width="11.25" style="1" customWidth="1"/>
    <col min="13833" max="13833" width="9.25" style="1" bestFit="1" customWidth="1"/>
    <col min="13834" max="13834" width="10" style="1" bestFit="1" customWidth="1"/>
    <col min="13835" max="13835" width="9.5" style="1" bestFit="1" customWidth="1"/>
    <col min="13836" max="13837" width="8.75" style="1" bestFit="1" customWidth="1"/>
    <col min="13838" max="13838" width="10" style="1" bestFit="1" customWidth="1"/>
    <col min="13839" max="13839" width="6.75" style="1" bestFit="1" customWidth="1"/>
    <col min="13840" max="13840" width="7.625" style="1" bestFit="1" customWidth="1"/>
    <col min="13841" max="13841" width="6.75" style="1" bestFit="1" customWidth="1"/>
    <col min="13842" max="13842" width="7.25" style="1" bestFit="1" customWidth="1"/>
    <col min="13843" max="13844" width="8.25" style="1" bestFit="1" customWidth="1"/>
    <col min="13845" max="14080" width="9" style="1"/>
    <col min="14081" max="14081" width="20.625" style="1" customWidth="1"/>
    <col min="14082" max="14082" width="18.125" style="1" customWidth="1"/>
    <col min="14083" max="14083" width="15.75" style="1" customWidth="1"/>
    <col min="14084" max="14085" width="14.625" style="1" customWidth="1"/>
    <col min="14086" max="14086" width="13.25" style="1" customWidth="1"/>
    <col min="14087" max="14088" width="11.25" style="1" customWidth="1"/>
    <col min="14089" max="14089" width="9.25" style="1" bestFit="1" customWidth="1"/>
    <col min="14090" max="14090" width="10" style="1" bestFit="1" customWidth="1"/>
    <col min="14091" max="14091" width="9.5" style="1" bestFit="1" customWidth="1"/>
    <col min="14092" max="14093" width="8.75" style="1" bestFit="1" customWidth="1"/>
    <col min="14094" max="14094" width="10" style="1" bestFit="1" customWidth="1"/>
    <col min="14095" max="14095" width="6.75" style="1" bestFit="1" customWidth="1"/>
    <col min="14096" max="14096" width="7.625" style="1" bestFit="1" customWidth="1"/>
    <col min="14097" max="14097" width="6.75" style="1" bestFit="1" customWidth="1"/>
    <col min="14098" max="14098" width="7.25" style="1" bestFit="1" customWidth="1"/>
    <col min="14099" max="14100" width="8.25" style="1" bestFit="1" customWidth="1"/>
    <col min="14101" max="14336" width="9" style="1"/>
    <col min="14337" max="14337" width="20.625" style="1" customWidth="1"/>
    <col min="14338" max="14338" width="18.125" style="1" customWidth="1"/>
    <col min="14339" max="14339" width="15.75" style="1" customWidth="1"/>
    <col min="14340" max="14341" width="14.625" style="1" customWidth="1"/>
    <col min="14342" max="14342" width="13.25" style="1" customWidth="1"/>
    <col min="14343" max="14344" width="11.25" style="1" customWidth="1"/>
    <col min="14345" max="14345" width="9.25" style="1" bestFit="1" customWidth="1"/>
    <col min="14346" max="14346" width="10" style="1" bestFit="1" customWidth="1"/>
    <col min="14347" max="14347" width="9.5" style="1" bestFit="1" customWidth="1"/>
    <col min="14348" max="14349" width="8.75" style="1" bestFit="1" customWidth="1"/>
    <col min="14350" max="14350" width="10" style="1" bestFit="1" customWidth="1"/>
    <col min="14351" max="14351" width="6.75" style="1" bestFit="1" customWidth="1"/>
    <col min="14352" max="14352" width="7.625" style="1" bestFit="1" customWidth="1"/>
    <col min="14353" max="14353" width="6.75" style="1" bestFit="1" customWidth="1"/>
    <col min="14354" max="14354" width="7.25" style="1" bestFit="1" customWidth="1"/>
    <col min="14355" max="14356" width="8.25" style="1" bestFit="1" customWidth="1"/>
    <col min="14357" max="14592" width="9" style="1"/>
    <col min="14593" max="14593" width="20.625" style="1" customWidth="1"/>
    <col min="14594" max="14594" width="18.125" style="1" customWidth="1"/>
    <col min="14595" max="14595" width="15.75" style="1" customWidth="1"/>
    <col min="14596" max="14597" width="14.625" style="1" customWidth="1"/>
    <col min="14598" max="14598" width="13.25" style="1" customWidth="1"/>
    <col min="14599" max="14600" width="11.25" style="1" customWidth="1"/>
    <col min="14601" max="14601" width="9.25" style="1" bestFit="1" customWidth="1"/>
    <col min="14602" max="14602" width="10" style="1" bestFit="1" customWidth="1"/>
    <col min="14603" max="14603" width="9.5" style="1" bestFit="1" customWidth="1"/>
    <col min="14604" max="14605" width="8.75" style="1" bestFit="1" customWidth="1"/>
    <col min="14606" max="14606" width="10" style="1" bestFit="1" customWidth="1"/>
    <col min="14607" max="14607" width="6.75" style="1" bestFit="1" customWidth="1"/>
    <col min="14608" max="14608" width="7.625" style="1" bestFit="1" customWidth="1"/>
    <col min="14609" max="14609" width="6.75" style="1" bestFit="1" customWidth="1"/>
    <col min="14610" max="14610" width="7.25" style="1" bestFit="1" customWidth="1"/>
    <col min="14611" max="14612" width="8.25" style="1" bestFit="1" customWidth="1"/>
    <col min="14613" max="14848" width="9" style="1"/>
    <col min="14849" max="14849" width="20.625" style="1" customWidth="1"/>
    <col min="14850" max="14850" width="18.125" style="1" customWidth="1"/>
    <col min="14851" max="14851" width="15.75" style="1" customWidth="1"/>
    <col min="14852" max="14853" width="14.625" style="1" customWidth="1"/>
    <col min="14854" max="14854" width="13.25" style="1" customWidth="1"/>
    <col min="14855" max="14856" width="11.25" style="1" customWidth="1"/>
    <col min="14857" max="14857" width="9.25" style="1" bestFit="1" customWidth="1"/>
    <col min="14858" max="14858" width="10" style="1" bestFit="1" customWidth="1"/>
    <col min="14859" max="14859" width="9.5" style="1" bestFit="1" customWidth="1"/>
    <col min="14860" max="14861" width="8.75" style="1" bestFit="1" customWidth="1"/>
    <col min="14862" max="14862" width="10" style="1" bestFit="1" customWidth="1"/>
    <col min="14863" max="14863" width="6.75" style="1" bestFit="1" customWidth="1"/>
    <col min="14864" max="14864" width="7.625" style="1" bestFit="1" customWidth="1"/>
    <col min="14865" max="14865" width="6.75" style="1" bestFit="1" customWidth="1"/>
    <col min="14866" max="14866" width="7.25" style="1" bestFit="1" customWidth="1"/>
    <col min="14867" max="14868" width="8.25" style="1" bestFit="1" customWidth="1"/>
    <col min="14869" max="15104" width="9" style="1"/>
    <col min="15105" max="15105" width="20.625" style="1" customWidth="1"/>
    <col min="15106" max="15106" width="18.125" style="1" customWidth="1"/>
    <col min="15107" max="15107" width="15.75" style="1" customWidth="1"/>
    <col min="15108" max="15109" width="14.625" style="1" customWidth="1"/>
    <col min="15110" max="15110" width="13.25" style="1" customWidth="1"/>
    <col min="15111" max="15112" width="11.25" style="1" customWidth="1"/>
    <col min="15113" max="15113" width="9.25" style="1" bestFit="1" customWidth="1"/>
    <col min="15114" max="15114" width="10" style="1" bestFit="1" customWidth="1"/>
    <col min="15115" max="15115" width="9.5" style="1" bestFit="1" customWidth="1"/>
    <col min="15116" max="15117" width="8.75" style="1" bestFit="1" customWidth="1"/>
    <col min="15118" max="15118" width="10" style="1" bestFit="1" customWidth="1"/>
    <col min="15119" max="15119" width="6.75" style="1" bestFit="1" customWidth="1"/>
    <col min="15120" max="15120" width="7.625" style="1" bestFit="1" customWidth="1"/>
    <col min="15121" max="15121" width="6.75" style="1" bestFit="1" customWidth="1"/>
    <col min="15122" max="15122" width="7.25" style="1" bestFit="1" customWidth="1"/>
    <col min="15123" max="15124" width="8.25" style="1" bestFit="1" customWidth="1"/>
    <col min="15125" max="15360" width="9" style="1"/>
    <col min="15361" max="15361" width="20.625" style="1" customWidth="1"/>
    <col min="15362" max="15362" width="18.125" style="1" customWidth="1"/>
    <col min="15363" max="15363" width="15.75" style="1" customWidth="1"/>
    <col min="15364" max="15365" width="14.625" style="1" customWidth="1"/>
    <col min="15366" max="15366" width="13.25" style="1" customWidth="1"/>
    <col min="15367" max="15368" width="11.25" style="1" customWidth="1"/>
    <col min="15369" max="15369" width="9.25" style="1" bestFit="1" customWidth="1"/>
    <col min="15370" max="15370" width="10" style="1" bestFit="1" customWidth="1"/>
    <col min="15371" max="15371" width="9.5" style="1" bestFit="1" customWidth="1"/>
    <col min="15372" max="15373" width="8.75" style="1" bestFit="1" customWidth="1"/>
    <col min="15374" max="15374" width="10" style="1" bestFit="1" customWidth="1"/>
    <col min="15375" max="15375" width="6.75" style="1" bestFit="1" customWidth="1"/>
    <col min="15376" max="15376" width="7.625" style="1" bestFit="1" customWidth="1"/>
    <col min="15377" max="15377" width="6.75" style="1" bestFit="1" customWidth="1"/>
    <col min="15378" max="15378" width="7.25" style="1" bestFit="1" customWidth="1"/>
    <col min="15379" max="15380" width="8.25" style="1" bestFit="1" customWidth="1"/>
    <col min="15381" max="15616" width="9" style="1"/>
    <col min="15617" max="15617" width="20.625" style="1" customWidth="1"/>
    <col min="15618" max="15618" width="18.125" style="1" customWidth="1"/>
    <col min="15619" max="15619" width="15.75" style="1" customWidth="1"/>
    <col min="15620" max="15621" width="14.625" style="1" customWidth="1"/>
    <col min="15622" max="15622" width="13.25" style="1" customWidth="1"/>
    <col min="15623" max="15624" width="11.25" style="1" customWidth="1"/>
    <col min="15625" max="15625" width="9.25" style="1" bestFit="1" customWidth="1"/>
    <col min="15626" max="15626" width="10" style="1" bestFit="1" customWidth="1"/>
    <col min="15627" max="15627" width="9.5" style="1" bestFit="1" customWidth="1"/>
    <col min="15628" max="15629" width="8.75" style="1" bestFit="1" customWidth="1"/>
    <col min="15630" max="15630" width="10" style="1" bestFit="1" customWidth="1"/>
    <col min="15631" max="15631" width="6.75" style="1" bestFit="1" customWidth="1"/>
    <col min="15632" max="15632" width="7.625" style="1" bestFit="1" customWidth="1"/>
    <col min="15633" max="15633" width="6.75" style="1" bestFit="1" customWidth="1"/>
    <col min="15634" max="15634" width="7.25" style="1" bestFit="1" customWidth="1"/>
    <col min="15635" max="15636" width="8.25" style="1" bestFit="1" customWidth="1"/>
    <col min="15637" max="15872" width="9" style="1"/>
    <col min="15873" max="15873" width="20.625" style="1" customWidth="1"/>
    <col min="15874" max="15874" width="18.125" style="1" customWidth="1"/>
    <col min="15875" max="15875" width="15.75" style="1" customWidth="1"/>
    <col min="15876" max="15877" width="14.625" style="1" customWidth="1"/>
    <col min="15878" max="15878" width="13.25" style="1" customWidth="1"/>
    <col min="15879" max="15880" width="11.25" style="1" customWidth="1"/>
    <col min="15881" max="15881" width="9.25" style="1" bestFit="1" customWidth="1"/>
    <col min="15882" max="15882" width="10" style="1" bestFit="1" customWidth="1"/>
    <col min="15883" max="15883" width="9.5" style="1" bestFit="1" customWidth="1"/>
    <col min="15884" max="15885" width="8.75" style="1" bestFit="1" customWidth="1"/>
    <col min="15886" max="15886" width="10" style="1" bestFit="1" customWidth="1"/>
    <col min="15887" max="15887" width="6.75" style="1" bestFit="1" customWidth="1"/>
    <col min="15888" max="15888" width="7.625" style="1" bestFit="1" customWidth="1"/>
    <col min="15889" max="15889" width="6.75" style="1" bestFit="1" customWidth="1"/>
    <col min="15890" max="15890" width="7.25" style="1" bestFit="1" customWidth="1"/>
    <col min="15891" max="15892" width="8.25" style="1" bestFit="1" customWidth="1"/>
    <col min="15893" max="16128" width="9" style="1"/>
    <col min="16129" max="16129" width="20.625" style="1" customWidth="1"/>
    <col min="16130" max="16130" width="18.125" style="1" customWidth="1"/>
    <col min="16131" max="16131" width="15.75" style="1" customWidth="1"/>
    <col min="16132" max="16133" width="14.625" style="1" customWidth="1"/>
    <col min="16134" max="16134" width="13.25" style="1" customWidth="1"/>
    <col min="16135" max="16136" width="11.25" style="1" customWidth="1"/>
    <col min="16137" max="16137" width="9.25" style="1" bestFit="1" customWidth="1"/>
    <col min="16138" max="16138" width="10" style="1" bestFit="1" customWidth="1"/>
    <col min="16139" max="16139" width="9.5" style="1" bestFit="1" customWidth="1"/>
    <col min="16140" max="16141" width="8.75" style="1" bestFit="1" customWidth="1"/>
    <col min="16142" max="16142" width="10" style="1" bestFit="1" customWidth="1"/>
    <col min="16143" max="16143" width="6.75" style="1" bestFit="1" customWidth="1"/>
    <col min="16144" max="16144" width="7.625" style="1" bestFit="1" customWidth="1"/>
    <col min="16145" max="16145" width="6.75" style="1" bestFit="1" customWidth="1"/>
    <col min="16146" max="16146" width="7.25" style="1" bestFit="1" customWidth="1"/>
    <col min="16147" max="16148" width="8.25" style="1" bestFit="1" customWidth="1"/>
    <col min="16149" max="16384" width="9" style="1"/>
  </cols>
  <sheetData>
    <row r="1" spans="1:11" s="3" customFormat="1" ht="15" customHeight="1" x14ac:dyDescent="0.2">
      <c r="A1" s="2" t="s">
        <v>4</v>
      </c>
      <c r="B1" s="2"/>
      <c r="C1" s="2"/>
      <c r="D1" s="2"/>
      <c r="E1" s="2"/>
      <c r="F1" s="2"/>
      <c r="G1" s="2"/>
      <c r="H1" s="2"/>
    </row>
    <row r="2" spans="1:11" s="3" customFormat="1" ht="15" customHeight="1" x14ac:dyDescent="0.2">
      <c r="A2" s="2" t="s">
        <v>5</v>
      </c>
      <c r="B2" s="2"/>
      <c r="C2" s="2"/>
      <c r="D2" s="2"/>
      <c r="E2" s="2"/>
      <c r="F2" s="2"/>
      <c r="G2" s="2"/>
      <c r="H2" s="2"/>
    </row>
    <row r="3" spans="1:11" ht="15" customHeight="1" x14ac:dyDescent="0.2"/>
    <row r="4" spans="1:11" ht="10.15" customHeight="1" x14ac:dyDescent="0.2">
      <c r="A4" s="4"/>
      <c r="B4" s="4"/>
      <c r="C4" s="4"/>
      <c r="D4" s="4"/>
      <c r="E4" s="4"/>
      <c r="F4" s="4"/>
      <c r="G4" s="4"/>
      <c r="H4" s="4"/>
    </row>
    <row r="5" spans="1:11" x14ac:dyDescent="0.2">
      <c r="A5" s="5" t="s">
        <v>6</v>
      </c>
      <c r="B5" s="6"/>
      <c r="C5" s="6"/>
      <c r="D5" s="6"/>
      <c r="E5" s="7"/>
      <c r="F5" s="7"/>
      <c r="H5" s="7"/>
    </row>
    <row r="6" spans="1:11" s="10" customFormat="1" x14ac:dyDescent="0.2">
      <c r="A6" s="8"/>
      <c r="B6" s="9"/>
      <c r="C6" s="9"/>
      <c r="D6" s="9"/>
      <c r="E6" s="9"/>
      <c r="F6" s="9"/>
      <c r="H6" s="9"/>
    </row>
    <row r="7" spans="1:11" s="14" customFormat="1" ht="11.25" x14ac:dyDescent="0.15">
      <c r="A7" s="11" t="s">
        <v>7</v>
      </c>
      <c r="B7" s="12" t="s">
        <v>28</v>
      </c>
      <c r="C7" s="13" t="s">
        <v>41</v>
      </c>
      <c r="D7" s="12" t="e">
        <f>#REF!</f>
        <v>#REF!</v>
      </c>
      <c r="E7" s="13" t="e">
        <f>#REF!</f>
        <v>#REF!</v>
      </c>
      <c r="F7" s="12" t="e">
        <f>#REF!</f>
        <v>#REF!</v>
      </c>
      <c r="G7" s="13" t="s">
        <v>2</v>
      </c>
      <c r="H7" s="13" t="s">
        <v>0</v>
      </c>
    </row>
    <row r="8" spans="1:11" s="14" customFormat="1" ht="11.25" x14ac:dyDescent="0.15">
      <c r="A8" s="11" t="s">
        <v>8</v>
      </c>
      <c r="B8" s="13" t="s">
        <v>0</v>
      </c>
      <c r="C8" s="13" t="s">
        <v>2</v>
      </c>
      <c r="D8" s="13" t="e">
        <f>D7</f>
        <v>#REF!</v>
      </c>
      <c r="E8" s="13" t="e">
        <f>E7</f>
        <v>#REF!</v>
      </c>
      <c r="F8" s="13" t="e">
        <f>F7</f>
        <v>#REF!</v>
      </c>
      <c r="G8" s="13" t="str">
        <f>G7</f>
        <v>UHC</v>
      </c>
      <c r="H8" s="13" t="s">
        <v>9</v>
      </c>
    </row>
    <row r="9" spans="1:11" s="17" customFormat="1" ht="11.25" x14ac:dyDescent="0.15">
      <c r="A9" s="15" t="s">
        <v>10</v>
      </c>
      <c r="B9" s="16" t="s">
        <v>29</v>
      </c>
      <c r="C9" s="16" t="s">
        <v>11</v>
      </c>
      <c r="D9" s="16" t="s">
        <v>11</v>
      </c>
      <c r="E9" s="16" t="s">
        <v>11</v>
      </c>
      <c r="F9" s="16" t="s">
        <v>11</v>
      </c>
      <c r="G9" s="16" t="s">
        <v>11</v>
      </c>
      <c r="H9" s="16" t="s">
        <v>11</v>
      </c>
    </row>
    <row r="10" spans="1:11" s="20" customFormat="1" ht="10.5" x14ac:dyDescent="0.15">
      <c r="A10" s="18" t="s">
        <v>12</v>
      </c>
      <c r="B10" s="19"/>
      <c r="C10" s="19"/>
      <c r="D10" s="19"/>
      <c r="E10" s="19"/>
      <c r="F10" s="19"/>
      <c r="G10" s="19"/>
      <c r="H10" s="19"/>
    </row>
    <row r="11" spans="1:11" s="20" customFormat="1" ht="10.5" x14ac:dyDescent="0.15">
      <c r="A11" s="19" t="s">
        <v>1</v>
      </c>
      <c r="B11" s="46">
        <v>431</v>
      </c>
      <c r="C11" s="46">
        <f>$B$11</f>
        <v>431</v>
      </c>
      <c r="D11" s="46">
        <f t="shared" ref="D11:H11" si="0">$B$11</f>
        <v>431</v>
      </c>
      <c r="E11" s="46">
        <f t="shared" si="0"/>
        <v>431</v>
      </c>
      <c r="F11" s="46">
        <f t="shared" si="0"/>
        <v>431</v>
      </c>
      <c r="G11" s="46">
        <f t="shared" si="0"/>
        <v>431</v>
      </c>
      <c r="H11" s="46">
        <f t="shared" si="0"/>
        <v>431</v>
      </c>
    </row>
    <row r="12" spans="1:11" s="20" customFormat="1" ht="10.5" x14ac:dyDescent="0.15">
      <c r="A12" s="19" t="s">
        <v>3</v>
      </c>
      <c r="B12" s="47">
        <v>326</v>
      </c>
      <c r="C12" s="47">
        <f>$B$12</f>
        <v>326</v>
      </c>
      <c r="D12" s="47">
        <f t="shared" ref="D12:H12" si="1">$B$12</f>
        <v>326</v>
      </c>
      <c r="E12" s="47">
        <f t="shared" si="1"/>
        <v>326</v>
      </c>
      <c r="F12" s="47">
        <f t="shared" si="1"/>
        <v>326</v>
      </c>
      <c r="G12" s="47">
        <f t="shared" si="1"/>
        <v>326</v>
      </c>
      <c r="H12" s="47">
        <f t="shared" si="1"/>
        <v>326</v>
      </c>
    </row>
    <row r="13" spans="1:11" s="20" customFormat="1" ht="11.25" thickBot="1" x14ac:dyDescent="0.2">
      <c r="A13" s="21" t="s">
        <v>13</v>
      </c>
      <c r="B13" s="22">
        <f t="shared" ref="B13:H13" si="2">SUM(B11:B12)</f>
        <v>757</v>
      </c>
      <c r="C13" s="22">
        <f>SUM(C11:C12)</f>
        <v>757</v>
      </c>
      <c r="D13" s="22">
        <f t="shared" si="2"/>
        <v>757</v>
      </c>
      <c r="E13" s="22">
        <f t="shared" si="2"/>
        <v>757</v>
      </c>
      <c r="F13" s="22">
        <f t="shared" si="2"/>
        <v>757</v>
      </c>
      <c r="G13" s="22">
        <f t="shared" si="2"/>
        <v>757</v>
      </c>
      <c r="H13" s="22">
        <f t="shared" si="2"/>
        <v>757</v>
      </c>
    </row>
    <row r="14" spans="1:11" s="20" customFormat="1" ht="10.5" x14ac:dyDescent="0.15"/>
    <row r="15" spans="1:11" s="20" customFormat="1" ht="10.5" x14ac:dyDescent="0.15">
      <c r="A15" s="18" t="s">
        <v>14</v>
      </c>
      <c r="B15" s="19"/>
      <c r="C15" s="19"/>
      <c r="D15" s="19"/>
      <c r="E15" s="19"/>
      <c r="F15" s="19"/>
      <c r="G15" s="19"/>
      <c r="H15" s="19"/>
    </row>
    <row r="16" spans="1:11" s="20" customFormat="1" ht="10.5" x14ac:dyDescent="0.15">
      <c r="A16" s="19" t="s">
        <v>33</v>
      </c>
      <c r="B16" s="23" t="e">
        <f>#REF!/#REF!*'Med-Fin Summ_Exp_old'!B13*12</f>
        <v>#REF!</v>
      </c>
      <c r="C16" s="48" t="e">
        <f>SUM(#REF!)</f>
        <v>#REF!</v>
      </c>
      <c r="D16" s="24" t="e">
        <f>#REF!/#REF!*'Med-Fin Summ_Exp_old'!D13*12</f>
        <v>#REF!</v>
      </c>
      <c r="E16" s="24" t="e">
        <f>#REF!/#REF!*'Med-Fin Summ_Exp_old'!E13*12</f>
        <v>#REF!</v>
      </c>
      <c r="F16" s="24" t="e">
        <f>#REF!/#REF!*'Med-Fin Summ_Exp_old'!F13*12</f>
        <v>#REF!</v>
      </c>
      <c r="G16" s="24" t="e">
        <f>#REF!/#REF!*'Med-Fin Summ_Exp_old'!G13*12</f>
        <v>#REF!</v>
      </c>
      <c r="H16" s="24" t="e">
        <f>#REF!/#REF!*'Med-Fin Summ_Exp_old'!H13*12</f>
        <v>#REF!</v>
      </c>
      <c r="I16" s="52">
        <f>J16/J19</f>
        <v>0.85000177686047684</v>
      </c>
      <c r="J16" s="53">
        <v>608.23494055482161</v>
      </c>
      <c r="K16" s="20" t="s">
        <v>35</v>
      </c>
    </row>
    <row r="17" spans="1:11" s="20" customFormat="1" ht="10.5" x14ac:dyDescent="0.15">
      <c r="A17" s="19" t="s">
        <v>15</v>
      </c>
      <c r="B17" s="23">
        <f>19.99*'Med-Fin Summ_Exp_old'!B13*12</f>
        <v>181589.15999999997</v>
      </c>
      <c r="C17" s="59" t="e">
        <f>G17</f>
        <v>#REF!</v>
      </c>
      <c r="D17" s="23" t="e">
        <f>#REF!*'Med-Fin Summ_Exp_old'!D13*12</f>
        <v>#REF!</v>
      </c>
      <c r="E17" s="23" t="e">
        <f>#REF!*'Med-Fin Summ_Exp_old'!E13*12</f>
        <v>#REF!</v>
      </c>
      <c r="F17" s="24" t="e">
        <f>#REF!*'Med-Fin Summ_Exp_old'!F13*12</f>
        <v>#REF!</v>
      </c>
      <c r="G17" s="23" t="e">
        <f>#REF!*'Med-Fin Summ_Exp_old'!G13*12</f>
        <v>#REF!</v>
      </c>
      <c r="H17" s="23" t="e">
        <f>#REF!*'Med-Fin Summ_Exp_old'!H13*12</f>
        <v>#REF!</v>
      </c>
      <c r="I17" s="52">
        <f>J17/J19</f>
        <v>0.14999822313952324</v>
      </c>
      <c r="J17" s="53">
        <v>107.3340819022457</v>
      </c>
      <c r="K17" s="20" t="s">
        <v>34</v>
      </c>
    </row>
    <row r="18" spans="1:11" s="20" customFormat="1" ht="10.5" x14ac:dyDescent="0.15">
      <c r="A18" s="25" t="s">
        <v>16</v>
      </c>
      <c r="B18" s="26" t="e">
        <f>(#REF!+#REF!)*'Med-Fin Summ_Exp_old'!B13*12</f>
        <v>#REF!</v>
      </c>
      <c r="C18" s="58" t="e">
        <f>AVERAGE(D18:H18)</f>
        <v>#REF!</v>
      </c>
      <c r="D18" s="26" t="e">
        <f>(#REF!+#REF!)*'Med-Fin Summ_Exp_old'!D13*12</f>
        <v>#REF!</v>
      </c>
      <c r="E18" s="26" t="e">
        <f>(#REF!+#REF!)*'Med-Fin Summ_Exp_old'!E13*12</f>
        <v>#REF!</v>
      </c>
      <c r="F18" s="27" t="e">
        <f>(#REF!+#REF!)*'Med-Fin Summ_Exp_old'!F13*12</f>
        <v>#REF!</v>
      </c>
      <c r="G18" s="24" t="e">
        <f>(#REF!+#REF!)*'Med-Fin Summ_Exp_old'!G13*12</f>
        <v>#REF!</v>
      </c>
      <c r="H18" s="24" t="e">
        <f>(#REF!+#REF!)*'Med-Fin Summ_Exp_old'!H13*12</f>
        <v>#REF!</v>
      </c>
      <c r="J18" s="53"/>
    </row>
    <row r="19" spans="1:11" s="20" customFormat="1" ht="11.25" thickBot="1" x14ac:dyDescent="0.2">
      <c r="A19" s="21" t="s">
        <v>17</v>
      </c>
      <c r="B19" s="28" t="e">
        <f t="shared" ref="B19:G19" si="3">SUM(B16:B18)</f>
        <v>#REF!</v>
      </c>
      <c r="C19" s="28" t="e">
        <f t="shared" si="3"/>
        <v>#REF!</v>
      </c>
      <c r="D19" s="28" t="e">
        <f t="shared" si="3"/>
        <v>#REF!</v>
      </c>
      <c r="E19" s="28" t="e">
        <f t="shared" si="3"/>
        <v>#REF!</v>
      </c>
      <c r="F19" s="28" t="e">
        <f t="shared" si="3"/>
        <v>#REF!</v>
      </c>
      <c r="G19" s="28" t="e">
        <f t="shared" si="3"/>
        <v>#REF!</v>
      </c>
      <c r="H19" s="28" t="e">
        <f>SUM(H16:H18)</f>
        <v>#REF!</v>
      </c>
      <c r="I19" s="52">
        <f>J19/J19</f>
        <v>1</v>
      </c>
      <c r="J19" s="53">
        <v>715.56902245706726</v>
      </c>
      <c r="K19" s="20" t="s">
        <v>36</v>
      </c>
    </row>
    <row r="20" spans="1:11" s="20" customFormat="1" ht="5.0999999999999996" customHeight="1" x14ac:dyDescent="0.15">
      <c r="A20" s="19"/>
      <c r="B20" s="29"/>
      <c r="C20" s="29"/>
      <c r="D20" s="29"/>
      <c r="E20" s="29"/>
      <c r="F20" s="29"/>
      <c r="H20" s="29"/>
    </row>
    <row r="21" spans="1:11" s="20" customFormat="1" ht="10.5" x14ac:dyDescent="0.15">
      <c r="A21" s="30" t="s">
        <v>18</v>
      </c>
      <c r="B21" s="30"/>
      <c r="C21" s="31" t="e">
        <f>C19-$B$19</f>
        <v>#REF!</v>
      </c>
      <c r="D21" s="31" t="e">
        <f t="shared" ref="D21:H21" si="4">D19-$B$19</f>
        <v>#REF!</v>
      </c>
      <c r="E21" s="31" t="e">
        <f t="shared" si="4"/>
        <v>#REF!</v>
      </c>
      <c r="F21" s="31" t="e">
        <f t="shared" si="4"/>
        <v>#REF!</v>
      </c>
      <c r="G21" s="31" t="e">
        <f t="shared" si="4"/>
        <v>#REF!</v>
      </c>
      <c r="H21" s="31" t="e">
        <f t="shared" si="4"/>
        <v>#REF!</v>
      </c>
    </row>
    <row r="22" spans="1:11" s="20" customFormat="1" ht="11.25" thickBot="1" x14ac:dyDescent="0.2">
      <c r="A22" s="32" t="s">
        <v>19</v>
      </c>
      <c r="B22" s="32"/>
      <c r="C22" s="33" t="e">
        <f>C21/$B$19</f>
        <v>#REF!</v>
      </c>
      <c r="D22" s="33" t="e">
        <f t="shared" ref="D22:H22" si="5">D21/$B$19</f>
        <v>#REF!</v>
      </c>
      <c r="E22" s="33" t="e">
        <f t="shared" si="5"/>
        <v>#REF!</v>
      </c>
      <c r="F22" s="33" t="e">
        <f t="shared" si="5"/>
        <v>#REF!</v>
      </c>
      <c r="G22" s="33" t="e">
        <f t="shared" si="5"/>
        <v>#REF!</v>
      </c>
      <c r="H22" s="33" t="e">
        <f t="shared" si="5"/>
        <v>#REF!</v>
      </c>
    </row>
    <row r="23" spans="1:11" s="20" customFormat="1" ht="10.5" x14ac:dyDescent="0.15">
      <c r="A23" s="19"/>
      <c r="B23" s="29"/>
      <c r="C23" s="29"/>
      <c r="D23" s="29"/>
      <c r="E23" s="29"/>
      <c r="F23" s="29"/>
      <c r="H23" s="29"/>
    </row>
    <row r="24" spans="1:11" x14ac:dyDescent="0.2">
      <c r="A24" s="5" t="s">
        <v>20</v>
      </c>
      <c r="B24" s="6"/>
      <c r="C24" s="6"/>
      <c r="D24" s="6"/>
      <c r="E24" s="7"/>
      <c r="F24" s="7"/>
      <c r="H24" s="7"/>
    </row>
    <row r="25" spans="1:11" s="20" customFormat="1" ht="5.0999999999999996" customHeight="1" x14ac:dyDescent="0.15">
      <c r="A25" s="19"/>
      <c r="B25" s="29"/>
      <c r="C25" s="29"/>
      <c r="D25" s="29"/>
      <c r="E25" s="29"/>
      <c r="F25" s="29"/>
      <c r="H25" s="29"/>
    </row>
    <row r="26" spans="1:11" s="20" customFormat="1" ht="10.5" x14ac:dyDescent="0.15">
      <c r="A26" s="34" t="s">
        <v>21</v>
      </c>
      <c r="B26" s="34"/>
      <c r="D26" s="35" t="e">
        <f>B16*0.85</f>
        <v>#REF!</v>
      </c>
      <c r="E26" s="19"/>
      <c r="F26" s="19"/>
      <c r="H26" s="36"/>
    </row>
    <row r="27" spans="1:11" s="20" customFormat="1" ht="10.5" x14ac:dyDescent="0.15">
      <c r="A27" s="34" t="s">
        <v>22</v>
      </c>
      <c r="B27" s="19"/>
      <c r="D27" s="35" t="e">
        <f>D26/(1-H31)</f>
        <v>#REF!</v>
      </c>
      <c r="E27" s="19"/>
      <c r="F27" s="19"/>
      <c r="H27" s="37"/>
    </row>
    <row r="28" spans="1:11" s="20" customFormat="1" ht="5.0999999999999996" customHeight="1" x14ac:dyDescent="0.15">
      <c r="A28" s="19"/>
      <c r="B28" s="29"/>
      <c r="C28" s="29"/>
      <c r="D28" s="29"/>
      <c r="E28" s="29"/>
      <c r="F28" s="29"/>
      <c r="H28" s="29"/>
    </row>
    <row r="29" spans="1:11" s="20" customFormat="1" ht="10.5" x14ac:dyDescent="0.15">
      <c r="A29" s="19"/>
      <c r="B29" s="29"/>
      <c r="C29" s="29"/>
      <c r="D29" s="29"/>
      <c r="E29" s="29"/>
      <c r="F29" s="29"/>
      <c r="H29" s="29"/>
    </row>
    <row r="30" spans="1:11" s="40" customFormat="1" ht="10.5" x14ac:dyDescent="0.15">
      <c r="A30" s="38" t="s">
        <v>37</v>
      </c>
      <c r="B30" s="18"/>
      <c r="C30" s="39" t="str">
        <f>C7</f>
        <v>Est CY 2011</v>
      </c>
      <c r="D30" s="39" t="e">
        <f t="shared" ref="D30:H30" si="6">D7</f>
        <v>#REF!</v>
      </c>
      <c r="E30" s="39" t="e">
        <f t="shared" si="6"/>
        <v>#REF!</v>
      </c>
      <c r="F30" s="39" t="e">
        <f t="shared" si="6"/>
        <v>#REF!</v>
      </c>
      <c r="G30" s="39" t="str">
        <f t="shared" si="6"/>
        <v>UHC</v>
      </c>
      <c r="H30" s="39" t="str">
        <f t="shared" si="6"/>
        <v>HealthSmart</v>
      </c>
    </row>
    <row r="31" spans="1:11" s="20" customFormat="1" ht="10.5" x14ac:dyDescent="0.15">
      <c r="A31" s="34" t="s">
        <v>23</v>
      </c>
      <c r="B31" s="19"/>
      <c r="C31" s="41" t="e">
        <f>#REF!</f>
        <v>#REF!</v>
      </c>
      <c r="D31" s="41" t="e">
        <f>#REF!</f>
        <v>#REF!</v>
      </c>
      <c r="E31" s="41" t="e">
        <f>#REF!</f>
        <v>#REF!</v>
      </c>
      <c r="F31" s="41" t="e">
        <f>#REF!</f>
        <v>#REF!</v>
      </c>
      <c r="G31" s="41" t="e">
        <f>#REF!</f>
        <v>#REF!</v>
      </c>
      <c r="H31" s="41" t="e">
        <f>C31</f>
        <v>#REF!</v>
      </c>
    </row>
    <row r="32" spans="1:11" s="20" customFormat="1" ht="10.5" x14ac:dyDescent="0.15">
      <c r="A32" s="34" t="s">
        <v>24</v>
      </c>
      <c r="B32" s="19"/>
      <c r="C32" s="23" t="e">
        <f t="shared" ref="C32:H32" si="7">$D$27*(1-C31)</f>
        <v>#REF!</v>
      </c>
      <c r="D32" s="23" t="e">
        <f t="shared" si="7"/>
        <v>#REF!</v>
      </c>
      <c r="E32" s="23" t="e">
        <f t="shared" si="7"/>
        <v>#REF!</v>
      </c>
      <c r="F32" s="23" t="e">
        <f t="shared" si="7"/>
        <v>#REF!</v>
      </c>
      <c r="G32" s="23" t="e">
        <f t="shared" si="7"/>
        <v>#REF!</v>
      </c>
      <c r="H32" s="23" t="e">
        <f t="shared" si="7"/>
        <v>#REF!</v>
      </c>
    </row>
    <row r="33" spans="1:8" s="20" customFormat="1" ht="10.5" x14ac:dyDescent="0.15">
      <c r="A33" s="34" t="s">
        <v>25</v>
      </c>
      <c r="B33" s="19"/>
      <c r="C33" s="23" t="e">
        <f>B16*0.15</f>
        <v>#REF!</v>
      </c>
      <c r="D33" s="23" t="e">
        <f>$C$33</f>
        <v>#REF!</v>
      </c>
      <c r="E33" s="23" t="e">
        <f t="shared" ref="E33:H33" si="8">$C$33</f>
        <v>#REF!</v>
      </c>
      <c r="F33" s="23" t="e">
        <f t="shared" si="8"/>
        <v>#REF!</v>
      </c>
      <c r="G33" s="23" t="e">
        <f t="shared" si="8"/>
        <v>#REF!</v>
      </c>
      <c r="H33" s="23" t="e">
        <f t="shared" si="8"/>
        <v>#REF!</v>
      </c>
    </row>
    <row r="34" spans="1:8" s="20" customFormat="1" ht="10.5" x14ac:dyDescent="0.15">
      <c r="A34" s="42" t="s">
        <v>26</v>
      </c>
      <c r="B34" s="25"/>
      <c r="C34" s="26" t="e">
        <f>SUM(C17:C18)</f>
        <v>#REF!</v>
      </c>
      <c r="D34" s="26" t="e">
        <f t="shared" ref="D34:H34" si="9">SUM(D17:D18)</f>
        <v>#REF!</v>
      </c>
      <c r="E34" s="26" t="e">
        <f t="shared" si="9"/>
        <v>#REF!</v>
      </c>
      <c r="F34" s="26" t="e">
        <f t="shared" si="9"/>
        <v>#REF!</v>
      </c>
      <c r="G34" s="26" t="e">
        <f t="shared" si="9"/>
        <v>#REF!</v>
      </c>
      <c r="H34" s="26" t="e">
        <f t="shared" si="9"/>
        <v>#REF!</v>
      </c>
    </row>
    <row r="35" spans="1:8" s="20" customFormat="1" ht="10.5" x14ac:dyDescent="0.15">
      <c r="A35" s="34" t="s">
        <v>27</v>
      </c>
      <c r="B35" s="34"/>
      <c r="C35" s="35" t="e">
        <f t="shared" ref="C35:H35" si="10">SUM(C32:C34)</f>
        <v>#REF!</v>
      </c>
      <c r="D35" s="35" t="e">
        <f t="shared" si="10"/>
        <v>#REF!</v>
      </c>
      <c r="E35" s="35" t="e">
        <f t="shared" si="10"/>
        <v>#REF!</v>
      </c>
      <c r="F35" s="35" t="e">
        <f t="shared" si="10"/>
        <v>#REF!</v>
      </c>
      <c r="G35" s="35" t="e">
        <f t="shared" si="10"/>
        <v>#REF!</v>
      </c>
      <c r="H35" s="35" t="e">
        <f t="shared" si="10"/>
        <v>#REF!</v>
      </c>
    </row>
    <row r="36" spans="1:8" s="20" customFormat="1" ht="10.5" x14ac:dyDescent="0.15">
      <c r="A36" s="34" t="s">
        <v>30</v>
      </c>
      <c r="B36" s="34"/>
      <c r="C36" s="35" t="e">
        <f>C35-$B$19</f>
        <v>#REF!</v>
      </c>
      <c r="D36" s="35" t="e">
        <f t="shared" ref="D36:H36" si="11">D35-$B$19</f>
        <v>#REF!</v>
      </c>
      <c r="E36" s="35" t="e">
        <f t="shared" si="11"/>
        <v>#REF!</v>
      </c>
      <c r="F36" s="35" t="e">
        <f t="shared" si="11"/>
        <v>#REF!</v>
      </c>
      <c r="G36" s="35" t="e">
        <f t="shared" si="11"/>
        <v>#REF!</v>
      </c>
      <c r="H36" s="35" t="e">
        <f t="shared" si="11"/>
        <v>#REF!</v>
      </c>
    </row>
    <row r="37" spans="1:8" s="20" customFormat="1" ht="10.5" x14ac:dyDescent="0.15">
      <c r="A37" s="34" t="s">
        <v>31</v>
      </c>
      <c r="B37" s="34"/>
      <c r="C37" s="43" t="e">
        <f>C36/$B$19</f>
        <v>#REF!</v>
      </c>
      <c r="D37" s="43" t="e">
        <f t="shared" ref="D37:H37" si="12">D36/$B$19</f>
        <v>#REF!</v>
      </c>
      <c r="E37" s="43" t="e">
        <f t="shared" si="12"/>
        <v>#REF!</v>
      </c>
      <c r="F37" s="43" t="e">
        <f t="shared" si="12"/>
        <v>#REF!</v>
      </c>
      <c r="G37" s="43" t="e">
        <f t="shared" si="12"/>
        <v>#REF!</v>
      </c>
      <c r="H37" s="43" t="e">
        <f t="shared" si="12"/>
        <v>#REF!</v>
      </c>
    </row>
    <row r="38" spans="1:8" s="20" customFormat="1" ht="5.0999999999999996" customHeight="1" x14ac:dyDescent="0.15">
      <c r="A38" s="19"/>
      <c r="B38" s="29"/>
      <c r="C38" s="29"/>
      <c r="D38" s="29"/>
      <c r="E38" s="29"/>
      <c r="F38" s="29"/>
      <c r="H38" s="29"/>
    </row>
    <row r="39" spans="1:8" s="20" customFormat="1" ht="10.5" x14ac:dyDescent="0.15">
      <c r="A39" s="19"/>
      <c r="B39" s="29"/>
      <c r="C39" s="29"/>
      <c r="D39" s="29"/>
      <c r="E39" s="29"/>
      <c r="F39" s="29"/>
      <c r="H39" s="29"/>
    </row>
    <row r="40" spans="1:8" x14ac:dyDescent="0.2">
      <c r="A40" s="5" t="s">
        <v>40</v>
      </c>
      <c r="B40" s="6"/>
      <c r="C40" s="6"/>
      <c r="D40" s="6"/>
      <c r="E40" s="7"/>
      <c r="F40" s="7"/>
      <c r="H40" s="7"/>
    </row>
    <row r="41" spans="1:8" s="20" customFormat="1" ht="10.5" x14ac:dyDescent="0.15">
      <c r="A41" s="19"/>
      <c r="B41" s="29"/>
      <c r="C41" s="29"/>
      <c r="D41" s="29"/>
      <c r="E41" s="29"/>
      <c r="F41" s="29"/>
      <c r="H41" s="29"/>
    </row>
    <row r="42" spans="1:8" s="40" customFormat="1" ht="10.5" x14ac:dyDescent="0.15">
      <c r="A42" s="38" t="s">
        <v>39</v>
      </c>
      <c r="B42" s="18"/>
      <c r="C42" s="57" t="str">
        <f>C30</f>
        <v>Est CY 2011</v>
      </c>
      <c r="D42" s="57" t="e">
        <f t="shared" ref="D42:H42" si="13">D30</f>
        <v>#REF!</v>
      </c>
      <c r="E42" s="57" t="e">
        <f t="shared" si="13"/>
        <v>#REF!</v>
      </c>
      <c r="F42" s="57" t="e">
        <f t="shared" si="13"/>
        <v>#REF!</v>
      </c>
      <c r="G42" s="57" t="str">
        <f t="shared" si="13"/>
        <v>UHC</v>
      </c>
      <c r="H42" s="57" t="str">
        <f t="shared" si="13"/>
        <v>HealthSmart</v>
      </c>
    </row>
    <row r="43" spans="1:8" s="20" customFormat="1" ht="10.5" x14ac:dyDescent="0.15">
      <c r="A43" s="34" t="s">
        <v>23</v>
      </c>
      <c r="B43" s="19"/>
      <c r="C43" s="41">
        <f>C54</f>
        <v>0.52300000000000002</v>
      </c>
      <c r="D43" s="56" t="e">
        <f>D31</f>
        <v>#REF!</v>
      </c>
      <c r="E43" s="41">
        <f t="shared" ref="E43:G43" si="14">E54</f>
        <v>0.50700000000000001</v>
      </c>
      <c r="F43" s="41">
        <f t="shared" si="14"/>
        <v>0.55700000000000005</v>
      </c>
      <c r="G43" s="41">
        <f t="shared" si="14"/>
        <v>0.54600000000000004</v>
      </c>
      <c r="H43" s="41">
        <f>H53</f>
        <v>0.52300000000000002</v>
      </c>
    </row>
    <row r="44" spans="1:8" s="20" customFormat="1" ht="10.5" x14ac:dyDescent="0.15">
      <c r="A44" s="34" t="s">
        <v>24</v>
      </c>
      <c r="B44" s="19"/>
      <c r="C44" s="23" t="e">
        <f t="shared" ref="C44:H44" si="15">$D$27*(1-C43)</f>
        <v>#REF!</v>
      </c>
      <c r="D44" s="23" t="e">
        <f t="shared" si="15"/>
        <v>#REF!</v>
      </c>
      <c r="E44" s="23" t="e">
        <f t="shared" si="15"/>
        <v>#REF!</v>
      </c>
      <c r="F44" s="23" t="e">
        <f t="shared" si="15"/>
        <v>#REF!</v>
      </c>
      <c r="G44" s="23" t="e">
        <f t="shared" si="15"/>
        <v>#REF!</v>
      </c>
      <c r="H44" s="23" t="e">
        <f t="shared" si="15"/>
        <v>#REF!</v>
      </c>
    </row>
    <row r="45" spans="1:8" s="20" customFormat="1" ht="10.5" x14ac:dyDescent="0.15">
      <c r="A45" s="34" t="s">
        <v>25</v>
      </c>
      <c r="B45" s="19"/>
      <c r="C45" s="23" t="e">
        <f>C33</f>
        <v>#REF!</v>
      </c>
      <c r="D45" s="23" t="e">
        <f>$C$45</f>
        <v>#REF!</v>
      </c>
      <c r="E45" s="23" t="e">
        <f t="shared" ref="E45:H45" si="16">$C$45</f>
        <v>#REF!</v>
      </c>
      <c r="F45" s="23" t="e">
        <f t="shared" si="16"/>
        <v>#REF!</v>
      </c>
      <c r="G45" s="23" t="e">
        <f t="shared" si="16"/>
        <v>#REF!</v>
      </c>
      <c r="H45" s="23" t="e">
        <f t="shared" si="16"/>
        <v>#REF!</v>
      </c>
    </row>
    <row r="46" spans="1:8" s="20" customFormat="1" ht="10.5" x14ac:dyDescent="0.15">
      <c r="A46" s="42" t="s">
        <v>26</v>
      </c>
      <c r="B46" s="25"/>
      <c r="C46" s="26" t="e">
        <f>C34</f>
        <v>#REF!</v>
      </c>
      <c r="D46" s="26" t="e">
        <f t="shared" ref="D46:H46" si="17">D34</f>
        <v>#REF!</v>
      </c>
      <c r="E46" s="26" t="e">
        <f t="shared" si="17"/>
        <v>#REF!</v>
      </c>
      <c r="F46" s="26" t="e">
        <f t="shared" si="17"/>
        <v>#REF!</v>
      </c>
      <c r="G46" s="26" t="e">
        <f t="shared" si="17"/>
        <v>#REF!</v>
      </c>
      <c r="H46" s="26" t="e">
        <f t="shared" si="17"/>
        <v>#REF!</v>
      </c>
    </row>
    <row r="47" spans="1:8" s="20" customFormat="1" ht="10.5" x14ac:dyDescent="0.15">
      <c r="A47" s="34" t="s">
        <v>27</v>
      </c>
      <c r="B47" s="34"/>
      <c r="C47" s="35" t="e">
        <f>SUM(C44:C46)</f>
        <v>#REF!</v>
      </c>
      <c r="D47" s="35" t="e">
        <f t="shared" ref="D47:H47" si="18">SUM(D44:D46)</f>
        <v>#REF!</v>
      </c>
      <c r="E47" s="35" t="e">
        <f t="shared" si="18"/>
        <v>#REF!</v>
      </c>
      <c r="F47" s="35" t="e">
        <f t="shared" si="18"/>
        <v>#REF!</v>
      </c>
      <c r="G47" s="35" t="e">
        <f t="shared" si="18"/>
        <v>#REF!</v>
      </c>
      <c r="H47" s="35" t="e">
        <f t="shared" si="18"/>
        <v>#REF!</v>
      </c>
    </row>
    <row r="48" spans="1:8" s="20" customFormat="1" ht="10.5" x14ac:dyDescent="0.15">
      <c r="A48" s="34" t="s">
        <v>30</v>
      </c>
      <c r="B48" s="34"/>
      <c r="C48" s="35" t="e">
        <f>C47-$B$19</f>
        <v>#REF!</v>
      </c>
      <c r="D48" s="35" t="e">
        <f t="shared" ref="D48:H48" si="19">D47-$B$19</f>
        <v>#REF!</v>
      </c>
      <c r="E48" s="35" t="e">
        <f t="shared" si="19"/>
        <v>#REF!</v>
      </c>
      <c r="F48" s="35" t="e">
        <f t="shared" si="19"/>
        <v>#REF!</v>
      </c>
      <c r="G48" s="35" t="e">
        <f t="shared" si="19"/>
        <v>#REF!</v>
      </c>
      <c r="H48" s="35" t="e">
        <f t="shared" si="19"/>
        <v>#REF!</v>
      </c>
    </row>
    <row r="49" spans="1:8" s="20" customFormat="1" ht="10.5" x14ac:dyDescent="0.15">
      <c r="A49" s="34" t="s">
        <v>31</v>
      </c>
      <c r="B49" s="34"/>
      <c r="C49" s="43" t="e">
        <f>C48/$B$19</f>
        <v>#REF!</v>
      </c>
      <c r="D49" s="43" t="e">
        <f t="shared" ref="D49:H49" si="20">D48/$B$19</f>
        <v>#REF!</v>
      </c>
      <c r="E49" s="43" t="e">
        <f t="shared" si="20"/>
        <v>#REF!</v>
      </c>
      <c r="F49" s="43" t="e">
        <f t="shared" si="20"/>
        <v>#REF!</v>
      </c>
      <c r="G49" s="43" t="e">
        <f t="shared" si="20"/>
        <v>#REF!</v>
      </c>
      <c r="H49" s="43" t="e">
        <f t="shared" si="20"/>
        <v>#REF!</v>
      </c>
    </row>
    <row r="50" spans="1:8" s="20" customFormat="1" ht="5.0999999999999996" customHeight="1" x14ac:dyDescent="0.15">
      <c r="A50" s="19"/>
      <c r="B50" s="29"/>
      <c r="C50" s="29"/>
      <c r="D50" s="29"/>
      <c r="E50" s="29"/>
      <c r="F50" s="29"/>
      <c r="H50" s="29"/>
    </row>
    <row r="51" spans="1:8" s="20" customFormat="1" ht="10.5" x14ac:dyDescent="0.15">
      <c r="A51" s="44"/>
    </row>
    <row r="52" spans="1:8" s="20" customFormat="1" ht="10.5" x14ac:dyDescent="0.15">
      <c r="A52" s="44"/>
    </row>
    <row r="53" spans="1:8" s="20" customFormat="1" ht="10.5" x14ac:dyDescent="0.15">
      <c r="A53" s="44"/>
      <c r="C53" s="54"/>
      <c r="D53" s="54"/>
      <c r="E53" s="54"/>
      <c r="F53" s="54"/>
      <c r="G53" s="54">
        <v>0.55600000000000005</v>
      </c>
      <c r="H53" s="54">
        <v>0.52300000000000002</v>
      </c>
    </row>
    <row r="54" spans="1:8" s="20" customFormat="1" ht="10.5" x14ac:dyDescent="0.15">
      <c r="A54" s="44" t="s">
        <v>38</v>
      </c>
      <c r="C54" s="54">
        <v>0.52300000000000002</v>
      </c>
      <c r="D54" s="55"/>
      <c r="E54" s="54">
        <v>0.50700000000000001</v>
      </c>
      <c r="F54" s="54">
        <v>0.55700000000000005</v>
      </c>
      <c r="G54" s="54">
        <v>0.54600000000000004</v>
      </c>
      <c r="H54" s="54">
        <v>0.56799999999999995</v>
      </c>
    </row>
    <row r="55" spans="1:8" s="20" customFormat="1" ht="10.5" x14ac:dyDescent="0.15">
      <c r="A55" s="44"/>
    </row>
    <row r="56" spans="1:8" s="20" customFormat="1" ht="10.5" x14ac:dyDescent="0.15">
      <c r="A56" s="44"/>
    </row>
    <row r="57" spans="1:8" s="20" customFormat="1" ht="10.5" x14ac:dyDescent="0.15">
      <c r="A57" s="44"/>
    </row>
    <row r="58" spans="1:8" s="20" customFormat="1" ht="10.5" x14ac:dyDescent="0.15">
      <c r="A58" s="44"/>
    </row>
    <row r="59" spans="1:8" s="20" customFormat="1" ht="10.5" x14ac:dyDescent="0.15">
      <c r="A59" s="44"/>
    </row>
    <row r="60" spans="1:8" s="20" customFormat="1" ht="10.5" x14ac:dyDescent="0.15">
      <c r="A60" s="44"/>
    </row>
    <row r="61" spans="1:8" s="20" customFormat="1" ht="10.5" x14ac:dyDescent="0.15">
      <c r="A61" s="44"/>
    </row>
    <row r="63" spans="1:8" x14ac:dyDescent="0.2">
      <c r="C63" s="45"/>
      <c r="E63" s="45"/>
    </row>
    <row r="64" spans="1:8" x14ac:dyDescent="0.2">
      <c r="A64" s="1" t="s">
        <v>32</v>
      </c>
      <c r="C64" s="49" t="e">
        <f>C16</f>
        <v>#REF!</v>
      </c>
      <c r="D64" s="49" t="e">
        <f t="shared" ref="D64:H64" si="21">D16</f>
        <v>#REF!</v>
      </c>
      <c r="E64" s="49" t="e">
        <f t="shared" si="21"/>
        <v>#REF!</v>
      </c>
      <c r="F64" s="49" t="e">
        <f t="shared" si="21"/>
        <v>#REF!</v>
      </c>
      <c r="G64" s="49" t="e">
        <f t="shared" si="21"/>
        <v>#REF!</v>
      </c>
      <c r="H64" s="49" t="e">
        <f t="shared" si="21"/>
        <v>#REF!</v>
      </c>
    </row>
    <row r="65" spans="3:8" x14ac:dyDescent="0.2">
      <c r="C65" s="49" t="e">
        <f>SUM(C32:C33)</f>
        <v>#REF!</v>
      </c>
      <c r="D65" s="49" t="e">
        <f t="shared" ref="D65:H65" si="22">SUM(D32:D33)</f>
        <v>#REF!</v>
      </c>
      <c r="E65" s="49" t="e">
        <f t="shared" si="22"/>
        <v>#REF!</v>
      </c>
      <c r="F65" s="49" t="e">
        <f t="shared" si="22"/>
        <v>#REF!</v>
      </c>
      <c r="G65" s="49" t="e">
        <f t="shared" si="22"/>
        <v>#REF!</v>
      </c>
      <c r="H65" s="49" t="e">
        <f t="shared" si="22"/>
        <v>#REF!</v>
      </c>
    </row>
    <row r="66" spans="3:8" x14ac:dyDescent="0.2">
      <c r="C66" s="50" t="e">
        <f t="shared" ref="C66:G66" si="23">C64-C65</f>
        <v>#REF!</v>
      </c>
      <c r="D66" s="50" t="e">
        <f t="shared" si="23"/>
        <v>#REF!</v>
      </c>
      <c r="E66" s="50" t="e">
        <f t="shared" si="23"/>
        <v>#REF!</v>
      </c>
      <c r="F66" s="50" t="e">
        <f t="shared" si="23"/>
        <v>#REF!</v>
      </c>
      <c r="G66" s="50" t="e">
        <f t="shared" si="23"/>
        <v>#REF!</v>
      </c>
      <c r="H66" s="50" t="e">
        <f>H64-H65</f>
        <v>#REF!</v>
      </c>
    </row>
    <row r="67" spans="3:8" x14ac:dyDescent="0.2">
      <c r="C67" s="51" t="e">
        <f t="shared" ref="C67:G67" si="24">C66/C64</f>
        <v>#REF!</v>
      </c>
      <c r="D67" s="51" t="e">
        <f t="shared" si="24"/>
        <v>#REF!</v>
      </c>
      <c r="E67" s="51" t="e">
        <f t="shared" si="24"/>
        <v>#REF!</v>
      </c>
      <c r="F67" s="51" t="e">
        <f t="shared" si="24"/>
        <v>#REF!</v>
      </c>
      <c r="G67" s="51" t="e">
        <f t="shared" si="24"/>
        <v>#REF!</v>
      </c>
      <c r="H67" s="51" t="e">
        <f>H66/H64</f>
        <v>#REF!</v>
      </c>
    </row>
  </sheetData>
  <pageMargins left="0.7" right="0.7" top="1.1979166666666701" bottom="0.75" header="0.3" footer="0.3"/>
  <pageSetup scale="91" fitToWidth="2" orientation="landscape" r:id="rId1"/>
  <headerFooter>
    <oddHeader xml:space="preserve">&amp;L&amp;"-,Bold"City of Frisco
&amp;"-,Regular"&amp;10Preliminary Marketing Analysis&amp;"-,Bold"&amp;11
&amp;10Effective January 1, 2011&amp;11
&amp;"-,Italic"&amp;10Draft Preparation Date: July 21, 2010
</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74"/>
  <sheetViews>
    <sheetView tabSelected="1" zoomScaleNormal="100" workbookViewId="0">
      <selection activeCell="E6" sqref="E6"/>
    </sheetView>
  </sheetViews>
  <sheetFormatPr defaultColWidth="9" defaultRowHeight="14.25" x14ac:dyDescent="0.2"/>
  <cols>
    <col min="1" max="1" width="4.25" style="88" customWidth="1"/>
    <col min="2" max="2" width="58.25" style="89" customWidth="1"/>
    <col min="3" max="3" width="45" style="88" customWidth="1"/>
    <col min="4" max="4" width="9" style="90" customWidth="1"/>
    <col min="5" max="5" width="9" style="91" customWidth="1"/>
    <col min="6" max="10" width="8" style="91" customWidth="1"/>
    <col min="11" max="16" width="8" style="90" customWidth="1"/>
    <col min="17" max="16384" width="9" style="90"/>
  </cols>
  <sheetData>
    <row r="1" spans="1:65" s="77" customFormat="1" ht="33" customHeight="1" x14ac:dyDescent="0.3">
      <c r="A1" s="169" t="s">
        <v>102</v>
      </c>
      <c r="B1" s="169"/>
      <c r="C1" s="169"/>
      <c r="D1" s="74"/>
      <c r="E1" s="75"/>
      <c r="F1" s="74"/>
      <c r="G1" s="75"/>
      <c r="H1" s="74" t="s">
        <v>99</v>
      </c>
      <c r="I1" s="75" t="s">
        <v>43</v>
      </c>
      <c r="J1" s="74" t="s">
        <v>44</v>
      </c>
      <c r="K1" s="75"/>
      <c r="L1" s="74"/>
      <c r="M1" s="75"/>
      <c r="N1" s="74"/>
      <c r="O1" s="75"/>
      <c r="P1" s="74"/>
      <c r="Q1" s="75"/>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row>
    <row r="2" spans="1:65" s="80" customFormat="1" ht="150.75" customHeight="1" x14ac:dyDescent="0.3">
      <c r="A2" s="170" t="s">
        <v>186</v>
      </c>
      <c r="B2" s="171"/>
      <c r="C2" s="171"/>
      <c r="D2" s="75"/>
      <c r="E2" s="75"/>
      <c r="F2" s="75"/>
      <c r="G2" s="75"/>
      <c r="H2" s="78" t="s">
        <v>99</v>
      </c>
      <c r="I2" s="78" t="s">
        <v>100</v>
      </c>
      <c r="J2" s="78" t="s">
        <v>101</v>
      </c>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9"/>
    </row>
    <row r="3" spans="1:65" s="80" customFormat="1" ht="16.5" x14ac:dyDescent="0.3">
      <c r="A3" s="81"/>
      <c r="B3" s="81"/>
      <c r="C3" s="81"/>
      <c r="D3" s="75"/>
      <c r="E3" s="75"/>
      <c r="F3" s="75"/>
      <c r="G3" s="75"/>
      <c r="H3" s="78"/>
      <c r="I3" s="78"/>
      <c r="J3" s="78"/>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9"/>
    </row>
    <row r="4" spans="1:65" s="83" customFormat="1" ht="17.25" thickBot="1" x14ac:dyDescent="0.25">
      <c r="A4" s="82"/>
      <c r="B4" s="82"/>
      <c r="C4" s="148" t="s">
        <v>149</v>
      </c>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row>
    <row r="5" spans="1:65" s="161" customFormat="1" x14ac:dyDescent="0.25">
      <c r="A5" s="156" t="s">
        <v>195</v>
      </c>
      <c r="B5" s="157"/>
      <c r="C5" s="158" t="s">
        <v>42</v>
      </c>
      <c r="D5" s="159"/>
      <c r="E5" s="160"/>
      <c r="F5" s="160"/>
      <c r="G5" s="160"/>
    </row>
    <row r="6" spans="1:65" s="161" customFormat="1" ht="63" x14ac:dyDescent="0.25">
      <c r="A6" s="162"/>
      <c r="B6" s="163" t="s">
        <v>199</v>
      </c>
      <c r="C6" s="164"/>
      <c r="D6" s="159"/>
      <c r="E6" s="160"/>
      <c r="F6" s="160"/>
      <c r="G6" s="160"/>
    </row>
    <row r="7" spans="1:65" s="161" customFormat="1" ht="31.5" x14ac:dyDescent="0.25">
      <c r="A7" s="162"/>
      <c r="B7" s="163" t="s">
        <v>200</v>
      </c>
      <c r="C7" s="164"/>
      <c r="D7" s="159"/>
      <c r="E7" s="160"/>
      <c r="F7" s="160"/>
      <c r="G7" s="160"/>
    </row>
    <row r="8" spans="1:65" s="80" customFormat="1" ht="33" x14ac:dyDescent="0.3">
      <c r="A8" s="85">
        <f>A6+1</f>
        <v>1</v>
      </c>
      <c r="B8" s="128" t="s">
        <v>187</v>
      </c>
      <c r="C8" s="129"/>
      <c r="D8" s="81"/>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9"/>
    </row>
    <row r="9" spans="1:65" s="84" customFormat="1" ht="16.5" x14ac:dyDescent="0.2">
      <c r="A9" s="167" t="s">
        <v>161</v>
      </c>
      <c r="B9" s="168" t="s">
        <v>63</v>
      </c>
      <c r="C9" s="121" t="s">
        <v>42</v>
      </c>
      <c r="D9" s="75"/>
      <c r="E9" s="75"/>
      <c r="F9" s="75"/>
      <c r="G9" s="75"/>
      <c r="H9" s="78"/>
      <c r="I9" s="78"/>
      <c r="J9" s="78"/>
      <c r="K9" s="75"/>
      <c r="L9" s="75"/>
      <c r="M9" s="75"/>
      <c r="N9" s="75"/>
      <c r="O9" s="75"/>
      <c r="P9" s="75"/>
      <c r="Q9" s="75"/>
      <c r="R9" s="75"/>
      <c r="S9" s="75"/>
      <c r="T9" s="75"/>
      <c r="U9" s="75"/>
      <c r="V9" s="75"/>
      <c r="W9" s="75"/>
      <c r="X9" s="75"/>
      <c r="Y9" s="75"/>
      <c r="Z9" s="75"/>
      <c r="AA9" s="75"/>
      <c r="AB9" s="75"/>
      <c r="AC9" s="75"/>
      <c r="AD9" s="75"/>
      <c r="AE9" s="75"/>
      <c r="AF9" s="75"/>
      <c r="AG9" s="79"/>
      <c r="AH9" s="79"/>
      <c r="AI9" s="79"/>
      <c r="AJ9" s="79"/>
      <c r="AK9" s="79"/>
      <c r="AL9" s="79"/>
      <c r="AM9" s="79"/>
      <c r="AN9" s="79"/>
      <c r="AO9" s="79"/>
      <c r="AP9" s="79"/>
      <c r="AQ9" s="79"/>
      <c r="AR9" s="79"/>
      <c r="AS9" s="79"/>
      <c r="AT9" s="79"/>
      <c r="AU9" s="79"/>
      <c r="AV9" s="79"/>
      <c r="AW9" s="79"/>
      <c r="AX9" s="79"/>
      <c r="AY9" s="79"/>
      <c r="AZ9" s="79"/>
      <c r="BA9" s="79"/>
      <c r="BB9" s="79"/>
      <c r="BC9" s="79"/>
      <c r="BD9" s="79"/>
      <c r="BE9" s="79"/>
    </row>
    <row r="10" spans="1:65" s="80" customFormat="1" ht="16.5" x14ac:dyDescent="0.3">
      <c r="A10" s="85">
        <f>A8+1</f>
        <v>2</v>
      </c>
      <c r="B10" s="128" t="s">
        <v>144</v>
      </c>
      <c r="C10" s="129"/>
      <c r="D10" s="81"/>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9"/>
    </row>
    <row r="11" spans="1:65" s="80" customFormat="1" ht="33" x14ac:dyDescent="0.3">
      <c r="A11" s="85">
        <f>A10+1</f>
        <v>3</v>
      </c>
      <c r="B11" s="128" t="s">
        <v>67</v>
      </c>
      <c r="C11" s="129"/>
      <c r="D11" s="81"/>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9"/>
    </row>
    <row r="12" spans="1:65" s="80" customFormat="1" ht="16.5" x14ac:dyDescent="0.3">
      <c r="A12" s="85">
        <f t="shared" ref="A12:A44" si="0">A11+1</f>
        <v>4</v>
      </c>
      <c r="B12" s="128" t="s">
        <v>68</v>
      </c>
      <c r="C12" s="87" t="s">
        <v>86</v>
      </c>
      <c r="D12" s="81"/>
      <c r="E12" s="75"/>
      <c r="F12" s="75"/>
      <c r="G12" s="75"/>
      <c r="H12" s="75"/>
      <c r="I12" s="75" t="s">
        <v>43</v>
      </c>
      <c r="J12" s="75" t="s">
        <v>44</v>
      </c>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9"/>
    </row>
    <row r="13" spans="1:65" s="80" customFormat="1" ht="49.5" x14ac:dyDescent="0.3">
      <c r="A13" s="85">
        <f t="shared" si="0"/>
        <v>5</v>
      </c>
      <c r="B13" s="128" t="s">
        <v>150</v>
      </c>
      <c r="C13" s="129"/>
      <c r="D13" s="81"/>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9"/>
    </row>
    <row r="14" spans="1:65" s="80" customFormat="1" ht="49.5" x14ac:dyDescent="0.3">
      <c r="A14" s="85">
        <f t="shared" si="0"/>
        <v>6</v>
      </c>
      <c r="B14" s="128" t="s">
        <v>151</v>
      </c>
      <c r="C14" s="129"/>
      <c r="D14" s="81"/>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9"/>
    </row>
    <row r="15" spans="1:65" s="80" customFormat="1" ht="16.5" x14ac:dyDescent="0.3">
      <c r="A15" s="85">
        <f t="shared" si="0"/>
        <v>7</v>
      </c>
      <c r="B15" s="128" t="s">
        <v>152</v>
      </c>
      <c r="C15" s="129" t="s">
        <v>86</v>
      </c>
      <c r="D15" s="81"/>
      <c r="E15" s="75" t="s">
        <v>99</v>
      </c>
      <c r="F15" s="75" t="s">
        <v>100</v>
      </c>
      <c r="G15" s="75" t="s">
        <v>101</v>
      </c>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9"/>
    </row>
    <row r="16" spans="1:65" s="80" customFormat="1" ht="33" x14ac:dyDescent="0.3">
      <c r="A16" s="85">
        <f t="shared" si="0"/>
        <v>8</v>
      </c>
      <c r="B16" s="128" t="s">
        <v>163</v>
      </c>
      <c r="C16" s="87"/>
      <c r="D16" s="81"/>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9"/>
    </row>
    <row r="17" spans="1:65" s="80" customFormat="1" ht="33" x14ac:dyDescent="0.3">
      <c r="A17" s="85">
        <f t="shared" si="0"/>
        <v>9</v>
      </c>
      <c r="B17" s="128" t="s">
        <v>146</v>
      </c>
      <c r="C17" s="87"/>
      <c r="D17" s="81"/>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9"/>
    </row>
    <row r="18" spans="1:65" s="80" customFormat="1" ht="33" x14ac:dyDescent="0.3">
      <c r="A18" s="153"/>
      <c r="B18" s="154" t="s">
        <v>194</v>
      </c>
      <c r="C18" s="155"/>
      <c r="D18" s="81"/>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9"/>
    </row>
    <row r="19" spans="1:65" s="84" customFormat="1" ht="16.5" x14ac:dyDescent="0.2">
      <c r="A19" s="167" t="s">
        <v>162</v>
      </c>
      <c r="B19" s="168" t="s">
        <v>63</v>
      </c>
      <c r="C19" s="121" t="s">
        <v>42</v>
      </c>
      <c r="D19" s="75"/>
      <c r="E19" s="75"/>
      <c r="F19" s="75"/>
      <c r="G19" s="75"/>
      <c r="H19" s="78"/>
      <c r="I19" s="78"/>
      <c r="J19" s="78"/>
      <c r="K19" s="75"/>
      <c r="L19" s="75"/>
      <c r="M19" s="75"/>
      <c r="N19" s="75"/>
      <c r="O19" s="75"/>
      <c r="P19" s="75"/>
      <c r="Q19" s="75"/>
      <c r="R19" s="75"/>
      <c r="S19" s="75"/>
      <c r="T19" s="75"/>
      <c r="U19" s="75"/>
      <c r="V19" s="75"/>
      <c r="W19" s="75"/>
      <c r="X19" s="75"/>
      <c r="Y19" s="75"/>
      <c r="Z19" s="75"/>
      <c r="AA19" s="75"/>
      <c r="AB19" s="75"/>
      <c r="AC19" s="75"/>
      <c r="AD19" s="75"/>
      <c r="AE19" s="75"/>
      <c r="AF19" s="75"/>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row>
    <row r="20" spans="1:65" s="80" customFormat="1" ht="33" x14ac:dyDescent="0.3">
      <c r="A20" s="85">
        <f>A17+1</f>
        <v>10</v>
      </c>
      <c r="B20" s="128" t="s">
        <v>153</v>
      </c>
      <c r="C20" s="87"/>
      <c r="D20" s="81"/>
      <c r="E20" s="75" t="s">
        <v>86</v>
      </c>
      <c r="F20" s="75" t="s">
        <v>83</v>
      </c>
      <c r="G20" s="75" t="s">
        <v>84</v>
      </c>
      <c r="H20" s="75" t="s">
        <v>85</v>
      </c>
      <c r="I20" s="75" t="s">
        <v>79</v>
      </c>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9"/>
    </row>
    <row r="21" spans="1:65" s="80" customFormat="1" ht="33" x14ac:dyDescent="0.3">
      <c r="A21" s="85">
        <f t="shared" si="0"/>
        <v>11</v>
      </c>
      <c r="B21" s="128" t="s">
        <v>154</v>
      </c>
      <c r="C21" s="87"/>
      <c r="D21" s="81"/>
      <c r="E21" s="75" t="s">
        <v>86</v>
      </c>
      <c r="F21" s="75" t="s">
        <v>80</v>
      </c>
      <c r="G21" s="75" t="s">
        <v>75</v>
      </c>
      <c r="H21" s="75" t="s">
        <v>81</v>
      </c>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9"/>
    </row>
    <row r="22" spans="1:65" s="80" customFormat="1" ht="16.5" x14ac:dyDescent="0.3">
      <c r="A22" s="85">
        <f t="shared" si="0"/>
        <v>12</v>
      </c>
      <c r="B22" s="128" t="s">
        <v>82</v>
      </c>
      <c r="C22" s="87" t="s">
        <v>86</v>
      </c>
      <c r="D22" s="81"/>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9"/>
    </row>
    <row r="23" spans="1:65" s="80" customFormat="1" ht="16.5" x14ac:dyDescent="0.3">
      <c r="A23" s="85">
        <f t="shared" si="0"/>
        <v>13</v>
      </c>
      <c r="B23" s="128" t="s">
        <v>93</v>
      </c>
      <c r="C23" s="87" t="s">
        <v>86</v>
      </c>
      <c r="D23" s="81"/>
      <c r="E23" s="75" t="s">
        <v>99</v>
      </c>
      <c r="F23" s="75" t="s">
        <v>155</v>
      </c>
      <c r="G23" s="75" t="s">
        <v>156</v>
      </c>
      <c r="H23" s="75" t="s">
        <v>157</v>
      </c>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9"/>
    </row>
    <row r="24" spans="1:65" s="80" customFormat="1" ht="16.5" x14ac:dyDescent="0.3">
      <c r="A24" s="85">
        <f t="shared" si="0"/>
        <v>14</v>
      </c>
      <c r="B24" s="128" t="s">
        <v>94</v>
      </c>
      <c r="C24" s="129" t="s">
        <v>86</v>
      </c>
      <c r="D24" s="81"/>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9"/>
    </row>
    <row r="25" spans="1:65" s="80" customFormat="1" ht="33" x14ac:dyDescent="0.3">
      <c r="A25" s="85">
        <f t="shared" si="0"/>
        <v>15</v>
      </c>
      <c r="B25" s="128" t="s">
        <v>147</v>
      </c>
      <c r="C25" s="129"/>
      <c r="D25" s="81"/>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9"/>
    </row>
    <row r="26" spans="1:65" s="80" customFormat="1" ht="33" x14ac:dyDescent="0.3">
      <c r="A26" s="85">
        <f t="shared" si="0"/>
        <v>16</v>
      </c>
      <c r="B26" s="128" t="s">
        <v>148</v>
      </c>
      <c r="C26" s="146"/>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9"/>
    </row>
    <row r="27" spans="1:65" s="80" customFormat="1" ht="16.5" x14ac:dyDescent="0.3">
      <c r="A27" s="85">
        <f t="shared" si="0"/>
        <v>17</v>
      </c>
      <c r="B27" s="128" t="s">
        <v>159</v>
      </c>
      <c r="C27" s="147"/>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9"/>
    </row>
    <row r="28" spans="1:65" s="80" customFormat="1" ht="33" x14ac:dyDescent="0.3">
      <c r="A28" s="85">
        <f t="shared" si="0"/>
        <v>18</v>
      </c>
      <c r="B28" s="128" t="s">
        <v>160</v>
      </c>
      <c r="C28" s="147"/>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9"/>
    </row>
    <row r="29" spans="1:65" s="80" customFormat="1" ht="33" x14ac:dyDescent="0.3">
      <c r="A29" s="85">
        <f t="shared" si="0"/>
        <v>19</v>
      </c>
      <c r="B29" s="128" t="s">
        <v>92</v>
      </c>
      <c r="C29" s="129" t="s">
        <v>86</v>
      </c>
      <c r="D29" s="81"/>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9"/>
    </row>
    <row r="30" spans="1:65" s="84" customFormat="1" ht="16.5" x14ac:dyDescent="0.2">
      <c r="A30" s="167" t="s">
        <v>164</v>
      </c>
      <c r="B30" s="168" t="s">
        <v>63</v>
      </c>
      <c r="C30" s="121" t="s">
        <v>42</v>
      </c>
      <c r="D30" s="75"/>
      <c r="E30" s="75"/>
      <c r="F30" s="75"/>
      <c r="G30" s="75"/>
      <c r="H30" s="78"/>
      <c r="I30" s="78"/>
      <c r="J30" s="78"/>
      <c r="K30" s="75"/>
      <c r="L30" s="75"/>
      <c r="M30" s="75"/>
      <c r="N30" s="75"/>
      <c r="O30" s="75"/>
      <c r="P30" s="75"/>
      <c r="Q30" s="75"/>
      <c r="R30" s="75"/>
      <c r="S30" s="75"/>
      <c r="T30" s="75"/>
      <c r="U30" s="75"/>
      <c r="V30" s="75"/>
      <c r="W30" s="75"/>
      <c r="X30" s="75"/>
      <c r="Y30" s="75"/>
      <c r="Z30" s="75"/>
      <c r="AA30" s="75"/>
      <c r="AB30" s="75"/>
      <c r="AC30" s="75"/>
      <c r="AD30" s="75"/>
      <c r="AE30" s="75"/>
      <c r="AF30" s="75"/>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row>
    <row r="31" spans="1:65" s="80" customFormat="1" ht="33" x14ac:dyDescent="0.3">
      <c r="A31" s="85">
        <f>A29+1</f>
        <v>20</v>
      </c>
      <c r="B31" s="128" t="s">
        <v>145</v>
      </c>
      <c r="C31" s="129"/>
      <c r="D31" s="81"/>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9"/>
    </row>
    <row r="32" spans="1:65" s="80" customFormat="1" ht="33" x14ac:dyDescent="0.3">
      <c r="A32" s="85">
        <f t="shared" si="0"/>
        <v>21</v>
      </c>
      <c r="B32" s="128" t="s">
        <v>158</v>
      </c>
      <c r="C32" s="129"/>
      <c r="D32" s="81"/>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9"/>
    </row>
    <row r="33" spans="1:65" s="80" customFormat="1" ht="16.5" x14ac:dyDescent="0.3">
      <c r="A33" s="85">
        <f t="shared" si="0"/>
        <v>22</v>
      </c>
      <c r="B33" s="128" t="s">
        <v>71</v>
      </c>
      <c r="C33" s="87" t="s">
        <v>86</v>
      </c>
      <c r="D33" s="81"/>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9"/>
    </row>
    <row r="34" spans="1:65" s="80" customFormat="1" ht="16.5" x14ac:dyDescent="0.3">
      <c r="A34" s="85">
        <f t="shared" si="0"/>
        <v>23</v>
      </c>
      <c r="B34" s="128" t="s">
        <v>45</v>
      </c>
      <c r="C34" s="129"/>
      <c r="D34" s="81"/>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9"/>
    </row>
    <row r="35" spans="1:65" s="80" customFormat="1" ht="33" x14ac:dyDescent="0.3">
      <c r="A35" s="85">
        <f t="shared" si="0"/>
        <v>24</v>
      </c>
      <c r="B35" s="128" t="s">
        <v>69</v>
      </c>
      <c r="C35" s="87"/>
      <c r="D35" s="81"/>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9"/>
    </row>
    <row r="36" spans="1:65" s="80" customFormat="1" ht="33" x14ac:dyDescent="0.3">
      <c r="A36" s="85">
        <f t="shared" si="0"/>
        <v>25</v>
      </c>
      <c r="B36" s="128" t="s">
        <v>143</v>
      </c>
      <c r="C36" s="147"/>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9"/>
    </row>
    <row r="37" spans="1:65" s="84" customFormat="1" ht="16.5" x14ac:dyDescent="0.2">
      <c r="A37" s="167" t="s">
        <v>165</v>
      </c>
      <c r="B37" s="168" t="s">
        <v>47</v>
      </c>
      <c r="C37" s="121" t="s">
        <v>42</v>
      </c>
      <c r="D37" s="75"/>
      <c r="E37" s="75"/>
      <c r="F37" s="75"/>
      <c r="G37" s="75"/>
      <c r="H37" s="78"/>
      <c r="I37" s="78"/>
      <c r="J37" s="78"/>
      <c r="K37" s="75"/>
      <c r="L37" s="75"/>
      <c r="M37" s="75"/>
      <c r="N37" s="75"/>
      <c r="O37" s="75"/>
      <c r="P37" s="75"/>
      <c r="Q37" s="75"/>
      <c r="R37" s="75"/>
      <c r="S37" s="75"/>
      <c r="T37" s="75"/>
      <c r="U37" s="75"/>
      <c r="V37" s="75"/>
      <c r="W37" s="75"/>
      <c r="X37" s="75"/>
      <c r="Y37" s="75"/>
      <c r="Z37" s="75"/>
      <c r="AA37" s="75"/>
      <c r="AB37" s="75"/>
      <c r="AC37" s="75"/>
      <c r="AD37" s="75"/>
      <c r="AE37" s="75"/>
      <c r="AF37" s="75"/>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row>
    <row r="38" spans="1:65" s="80" customFormat="1" ht="16.5" x14ac:dyDescent="0.3">
      <c r="A38" s="85">
        <f>A36+1</f>
        <v>26</v>
      </c>
      <c r="B38" s="128" t="s">
        <v>95</v>
      </c>
      <c r="C38" s="129"/>
      <c r="D38" s="81"/>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9"/>
    </row>
    <row r="39" spans="1:65" s="80" customFormat="1" ht="16.5" x14ac:dyDescent="0.3">
      <c r="A39" s="85">
        <f t="shared" si="0"/>
        <v>27</v>
      </c>
      <c r="B39" s="128" t="s">
        <v>96</v>
      </c>
      <c r="C39" s="129" t="s">
        <v>86</v>
      </c>
      <c r="D39" s="81"/>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9"/>
    </row>
    <row r="40" spans="1:65" s="80" customFormat="1" ht="33" x14ac:dyDescent="0.3">
      <c r="A40" s="85">
        <f t="shared" si="0"/>
        <v>28</v>
      </c>
      <c r="B40" s="128" t="s">
        <v>123</v>
      </c>
      <c r="C40" s="129" t="s">
        <v>86</v>
      </c>
      <c r="D40" s="81"/>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9"/>
    </row>
    <row r="41" spans="1:65" s="80" customFormat="1" ht="16.5" x14ac:dyDescent="0.3">
      <c r="A41" s="85">
        <f t="shared" si="0"/>
        <v>29</v>
      </c>
      <c r="B41" s="128" t="s">
        <v>166</v>
      </c>
      <c r="C41" s="129" t="s">
        <v>86</v>
      </c>
      <c r="D41" s="81"/>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9"/>
    </row>
    <row r="42" spans="1:65" s="80" customFormat="1" ht="33" x14ac:dyDescent="0.3">
      <c r="A42" s="85">
        <f t="shared" si="0"/>
        <v>30</v>
      </c>
      <c r="B42" s="128" t="s">
        <v>46</v>
      </c>
      <c r="C42" s="129" t="s">
        <v>86</v>
      </c>
      <c r="D42" s="81"/>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9"/>
    </row>
    <row r="43" spans="1:65" s="80" customFormat="1" ht="33" x14ac:dyDescent="0.3">
      <c r="A43" s="85">
        <f t="shared" si="0"/>
        <v>31</v>
      </c>
      <c r="B43" s="86" t="s">
        <v>87</v>
      </c>
      <c r="C43" s="87" t="s">
        <v>86</v>
      </c>
      <c r="D43" s="81"/>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9"/>
    </row>
    <row r="44" spans="1:65" s="80" customFormat="1" ht="33" x14ac:dyDescent="0.3">
      <c r="A44" s="85">
        <f t="shared" si="0"/>
        <v>32</v>
      </c>
      <c r="B44" s="86" t="s">
        <v>88</v>
      </c>
      <c r="C44" s="87" t="s">
        <v>86</v>
      </c>
      <c r="D44" s="81"/>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9"/>
    </row>
    <row r="45" spans="1:65" s="84" customFormat="1" ht="16.5" x14ac:dyDescent="0.2">
      <c r="A45" s="167" t="s">
        <v>167</v>
      </c>
      <c r="B45" s="168" t="s">
        <v>64</v>
      </c>
      <c r="C45" s="121" t="s">
        <v>42</v>
      </c>
      <c r="D45" s="75"/>
      <c r="E45" s="75"/>
      <c r="F45" s="75"/>
      <c r="G45" s="75"/>
      <c r="H45" s="78"/>
      <c r="I45" s="78"/>
      <c r="J45" s="78"/>
      <c r="K45" s="75"/>
      <c r="L45" s="75"/>
      <c r="M45" s="75"/>
      <c r="N45" s="75"/>
      <c r="O45" s="75"/>
      <c r="P45" s="75"/>
      <c r="Q45" s="75"/>
      <c r="R45" s="75"/>
      <c r="S45" s="75"/>
      <c r="T45" s="75"/>
      <c r="U45" s="75"/>
      <c r="V45" s="75"/>
      <c r="W45" s="75"/>
      <c r="X45" s="75"/>
      <c r="Y45" s="75"/>
      <c r="Z45" s="75"/>
      <c r="AA45" s="75"/>
      <c r="AB45" s="75"/>
      <c r="AC45" s="75"/>
      <c r="AD45" s="75"/>
      <c r="AE45" s="75"/>
      <c r="AF45" s="75"/>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row>
    <row r="46" spans="1:65" s="80" customFormat="1" ht="16.5" x14ac:dyDescent="0.3">
      <c r="A46" s="85">
        <f>A44+1</f>
        <v>33</v>
      </c>
      <c r="B46" s="128" t="s">
        <v>48</v>
      </c>
      <c r="C46" s="87" t="s">
        <v>86</v>
      </c>
      <c r="D46" s="81"/>
      <c r="E46" s="75" t="s">
        <v>86</v>
      </c>
      <c r="F46" s="75" t="s">
        <v>76</v>
      </c>
      <c r="G46" s="75" t="s">
        <v>77</v>
      </c>
      <c r="H46" s="75" t="s">
        <v>78</v>
      </c>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9"/>
    </row>
    <row r="47" spans="1:65" s="80" customFormat="1" ht="33" x14ac:dyDescent="0.3">
      <c r="A47" s="85">
        <f>A46+1</f>
        <v>34</v>
      </c>
      <c r="B47" s="128" t="s">
        <v>49</v>
      </c>
      <c r="C47" s="129" t="s">
        <v>86</v>
      </c>
      <c r="D47" s="81"/>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9"/>
    </row>
    <row r="48" spans="1:65" s="80" customFormat="1" ht="16.5" x14ac:dyDescent="0.3">
      <c r="A48" s="85">
        <f t="shared" ref="A48" si="1">A47+1</f>
        <v>35</v>
      </c>
      <c r="B48" s="128" t="s">
        <v>122</v>
      </c>
      <c r="C48" s="147"/>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9"/>
    </row>
    <row r="49" spans="1:65" s="84" customFormat="1" ht="16.5" x14ac:dyDescent="0.2">
      <c r="A49" s="167" t="s">
        <v>103</v>
      </c>
      <c r="B49" s="168" t="s">
        <v>65</v>
      </c>
      <c r="C49" s="121" t="s">
        <v>42</v>
      </c>
      <c r="D49" s="75"/>
      <c r="E49" s="75"/>
      <c r="F49" s="75"/>
      <c r="G49" s="75"/>
      <c r="H49" s="78"/>
      <c r="I49" s="78"/>
      <c r="J49" s="78"/>
      <c r="K49" s="75"/>
      <c r="L49" s="75"/>
      <c r="M49" s="75"/>
      <c r="N49" s="75"/>
      <c r="O49" s="75"/>
      <c r="P49" s="75"/>
      <c r="Q49" s="75"/>
      <c r="R49" s="75"/>
      <c r="S49" s="75"/>
      <c r="T49" s="75"/>
      <c r="U49" s="75"/>
      <c r="V49" s="75"/>
      <c r="W49" s="75"/>
      <c r="X49" s="75"/>
      <c r="Y49" s="75"/>
      <c r="Z49" s="75"/>
      <c r="AA49" s="75"/>
      <c r="AB49" s="75"/>
      <c r="AC49" s="75"/>
      <c r="AD49" s="75"/>
      <c r="AE49" s="75"/>
      <c r="AF49" s="75"/>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row>
    <row r="50" spans="1:65" s="80" customFormat="1" ht="33" x14ac:dyDescent="0.3">
      <c r="A50" s="85">
        <f>A48+1</f>
        <v>36</v>
      </c>
      <c r="B50" s="128" t="s">
        <v>89</v>
      </c>
      <c r="C50" s="87" t="s">
        <v>86</v>
      </c>
      <c r="D50" s="81"/>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9"/>
    </row>
    <row r="51" spans="1:65" s="80" customFormat="1" ht="16.5" x14ac:dyDescent="0.3">
      <c r="A51" s="85">
        <f>A50+1</f>
        <v>37</v>
      </c>
      <c r="B51" s="128" t="s">
        <v>66</v>
      </c>
      <c r="C51" s="129" t="s">
        <v>86</v>
      </c>
      <c r="D51" s="81"/>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9"/>
    </row>
    <row r="52" spans="1:65" s="80" customFormat="1" ht="33" x14ac:dyDescent="0.3">
      <c r="A52" s="85">
        <f t="shared" ref="A52:A62" si="2">A51+1</f>
        <v>38</v>
      </c>
      <c r="B52" s="128" t="s">
        <v>90</v>
      </c>
      <c r="C52" s="87" t="s">
        <v>86</v>
      </c>
      <c r="D52" s="81"/>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9"/>
    </row>
    <row r="53" spans="1:65" s="80" customFormat="1" ht="33" x14ac:dyDescent="0.3">
      <c r="A53" s="85">
        <f t="shared" si="2"/>
        <v>39</v>
      </c>
      <c r="B53" s="128" t="s">
        <v>70</v>
      </c>
      <c r="C53" s="87" t="s">
        <v>86</v>
      </c>
      <c r="D53" s="81"/>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9"/>
    </row>
    <row r="54" spans="1:65" s="80" customFormat="1" ht="33" x14ac:dyDescent="0.3">
      <c r="A54" s="85">
        <f t="shared" si="2"/>
        <v>40</v>
      </c>
      <c r="B54" s="128" t="s">
        <v>198</v>
      </c>
      <c r="C54" s="129"/>
      <c r="D54" s="81"/>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9"/>
    </row>
    <row r="55" spans="1:65" s="80" customFormat="1" ht="16.5" x14ac:dyDescent="0.3">
      <c r="A55" s="85">
        <f t="shared" si="2"/>
        <v>41</v>
      </c>
      <c r="B55" s="128" t="s">
        <v>72</v>
      </c>
      <c r="C55" s="87" t="s">
        <v>86</v>
      </c>
      <c r="D55" s="81"/>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9"/>
    </row>
    <row r="56" spans="1:65" s="80" customFormat="1" ht="33" x14ac:dyDescent="0.3">
      <c r="A56" s="85">
        <f t="shared" si="2"/>
        <v>42</v>
      </c>
      <c r="B56" s="128" t="s">
        <v>91</v>
      </c>
      <c r="C56" s="129"/>
      <c r="D56" s="81"/>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9"/>
    </row>
    <row r="57" spans="1:65" s="80" customFormat="1" ht="16.5" x14ac:dyDescent="0.3">
      <c r="A57" s="85">
        <f t="shared" si="2"/>
        <v>43</v>
      </c>
      <c r="B57" s="128" t="s">
        <v>73</v>
      </c>
      <c r="C57" s="87"/>
      <c r="D57" s="81"/>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9"/>
    </row>
    <row r="58" spans="1:65" s="80" customFormat="1" ht="16.5" x14ac:dyDescent="0.3">
      <c r="A58" s="85">
        <f t="shared" si="2"/>
        <v>44</v>
      </c>
      <c r="B58" s="128" t="s">
        <v>168</v>
      </c>
      <c r="C58" s="87"/>
      <c r="D58" s="81"/>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9"/>
    </row>
    <row r="59" spans="1:65" s="80" customFormat="1" ht="16.5" x14ac:dyDescent="0.3">
      <c r="A59" s="85">
        <f t="shared" si="2"/>
        <v>45</v>
      </c>
      <c r="B59" s="128" t="s">
        <v>169</v>
      </c>
      <c r="C59" s="87"/>
      <c r="D59" s="81"/>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9"/>
    </row>
    <row r="60" spans="1:65" s="80" customFormat="1" ht="49.5" x14ac:dyDescent="0.3">
      <c r="A60" s="85">
        <f t="shared" si="2"/>
        <v>46</v>
      </c>
      <c r="B60" s="128" t="s">
        <v>170</v>
      </c>
      <c r="C60" s="87"/>
      <c r="D60" s="81"/>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9"/>
    </row>
    <row r="61" spans="1:65" s="80" customFormat="1" ht="33" x14ac:dyDescent="0.3">
      <c r="A61" s="85">
        <f t="shared" si="2"/>
        <v>47</v>
      </c>
      <c r="B61" s="128" t="s">
        <v>74</v>
      </c>
      <c r="C61" s="87"/>
      <c r="D61" s="81"/>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9"/>
    </row>
    <row r="62" spans="1:65" s="80" customFormat="1" ht="33" x14ac:dyDescent="0.3">
      <c r="A62" s="85">
        <f t="shared" si="2"/>
        <v>48</v>
      </c>
      <c r="B62" s="128" t="s">
        <v>171</v>
      </c>
      <c r="C62" s="129" t="s">
        <v>86</v>
      </c>
      <c r="D62" s="81"/>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9"/>
    </row>
    <row r="63" spans="1:65" s="84" customFormat="1" ht="16.5" x14ac:dyDescent="0.2">
      <c r="A63" s="167" t="s">
        <v>172</v>
      </c>
      <c r="B63" s="168" t="s">
        <v>63</v>
      </c>
      <c r="C63" s="121" t="s">
        <v>42</v>
      </c>
      <c r="D63" s="75"/>
      <c r="E63" s="75"/>
      <c r="F63" s="75"/>
      <c r="G63" s="75"/>
      <c r="H63" s="78"/>
      <c r="I63" s="78"/>
      <c r="J63" s="78"/>
      <c r="K63" s="75"/>
      <c r="L63" s="75"/>
      <c r="M63" s="75"/>
      <c r="N63" s="75"/>
      <c r="O63" s="75"/>
      <c r="P63" s="75"/>
      <c r="Q63" s="75"/>
      <c r="R63" s="75"/>
      <c r="S63" s="75"/>
      <c r="T63" s="75"/>
      <c r="U63" s="75"/>
      <c r="V63" s="75"/>
      <c r="W63" s="75"/>
      <c r="X63" s="75"/>
      <c r="Y63" s="75"/>
      <c r="Z63" s="75"/>
      <c r="AA63" s="75"/>
      <c r="AB63" s="75"/>
      <c r="AC63" s="75"/>
      <c r="AD63" s="75"/>
      <c r="AE63" s="75"/>
      <c r="AF63" s="75"/>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row>
    <row r="64" spans="1:65" s="80" customFormat="1" ht="33" x14ac:dyDescent="0.3">
      <c r="A64" s="85">
        <f>A62+1</f>
        <v>49</v>
      </c>
      <c r="B64" s="128" t="s">
        <v>173</v>
      </c>
      <c r="C64" s="87" t="s">
        <v>86</v>
      </c>
      <c r="D64" s="81"/>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9"/>
    </row>
    <row r="65" spans="1:65" s="80" customFormat="1" ht="16.5" x14ac:dyDescent="0.3">
      <c r="A65" s="85">
        <f t="shared" ref="A65:A74" si="3">A64+1</f>
        <v>50</v>
      </c>
      <c r="B65" s="128" t="s">
        <v>174</v>
      </c>
      <c r="C65" s="129"/>
      <c r="D65" s="81"/>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9"/>
    </row>
    <row r="66" spans="1:65" s="80" customFormat="1" ht="33" x14ac:dyDescent="0.3">
      <c r="A66" s="85">
        <f t="shared" si="3"/>
        <v>51</v>
      </c>
      <c r="B66" s="128" t="s">
        <v>175</v>
      </c>
      <c r="C66" s="129"/>
      <c r="D66" s="81"/>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9"/>
    </row>
    <row r="67" spans="1:65" s="80" customFormat="1" ht="33" x14ac:dyDescent="0.3">
      <c r="A67" s="85">
        <f t="shared" si="3"/>
        <v>52</v>
      </c>
      <c r="B67" s="128" t="s">
        <v>176</v>
      </c>
      <c r="C67" s="87" t="s">
        <v>86</v>
      </c>
      <c r="D67" s="81"/>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9"/>
    </row>
    <row r="68" spans="1:65" s="80" customFormat="1" ht="33" x14ac:dyDescent="0.3">
      <c r="A68" s="85">
        <f t="shared" si="3"/>
        <v>53</v>
      </c>
      <c r="B68" s="128" t="s">
        <v>177</v>
      </c>
      <c r="C68" s="129"/>
      <c r="D68" s="81"/>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9"/>
    </row>
    <row r="69" spans="1:65" s="80" customFormat="1" ht="16.5" x14ac:dyDescent="0.3">
      <c r="A69" s="85">
        <f t="shared" si="3"/>
        <v>54</v>
      </c>
      <c r="B69" s="128" t="s">
        <v>178</v>
      </c>
      <c r="C69" s="87" t="s">
        <v>86</v>
      </c>
      <c r="D69" s="81"/>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9"/>
    </row>
    <row r="70" spans="1:65" s="80" customFormat="1" ht="16.5" x14ac:dyDescent="0.3">
      <c r="A70" s="85">
        <f t="shared" si="3"/>
        <v>55</v>
      </c>
      <c r="B70" s="128" t="s">
        <v>174</v>
      </c>
      <c r="C70" s="129"/>
      <c r="D70" s="81"/>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9"/>
    </row>
    <row r="71" spans="1:65" s="80" customFormat="1" ht="16.5" x14ac:dyDescent="0.3">
      <c r="A71" s="85">
        <f t="shared" si="3"/>
        <v>56</v>
      </c>
      <c r="B71" s="128" t="s">
        <v>179</v>
      </c>
      <c r="C71" s="129"/>
      <c r="D71" s="81"/>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9"/>
    </row>
    <row r="72" spans="1:65" s="80" customFormat="1" ht="16.5" x14ac:dyDescent="0.3">
      <c r="A72" s="85">
        <f t="shared" si="3"/>
        <v>57</v>
      </c>
      <c r="B72" s="128" t="s">
        <v>180</v>
      </c>
      <c r="C72" s="129"/>
      <c r="D72" s="81"/>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9"/>
    </row>
    <row r="73" spans="1:65" s="80" customFormat="1" ht="16.5" x14ac:dyDescent="0.3">
      <c r="A73" s="85">
        <f t="shared" si="3"/>
        <v>58</v>
      </c>
      <c r="B73" s="128" t="s">
        <v>181</v>
      </c>
      <c r="C73" s="129"/>
      <c r="D73" s="81"/>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9"/>
    </row>
    <row r="74" spans="1:65" s="80" customFormat="1" ht="33" x14ac:dyDescent="0.3">
      <c r="A74" s="85">
        <f t="shared" si="3"/>
        <v>59</v>
      </c>
      <c r="B74" s="128" t="s">
        <v>182</v>
      </c>
      <c r="C74" s="129"/>
      <c r="D74" s="81"/>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9"/>
    </row>
  </sheetData>
  <sheetProtection selectLockedCells="1"/>
  <dataConsolidate/>
  <mergeCells count="9">
    <mergeCell ref="A63:B63"/>
    <mergeCell ref="A1:C1"/>
    <mergeCell ref="A9:B9"/>
    <mergeCell ref="A45:B45"/>
    <mergeCell ref="A49:B49"/>
    <mergeCell ref="A2:C2"/>
    <mergeCell ref="A19:B19"/>
    <mergeCell ref="A30:B30"/>
    <mergeCell ref="A37:B37"/>
  </mergeCells>
  <conditionalFormatting sqref="C75:C1048576">
    <cfRule type="containsText" dxfId="5" priority="11" operator="containsText" text="Select">
      <formula>NOT(ISERROR(SEARCH("Select",C75)))</formula>
    </cfRule>
    <cfRule type="cellIs" dxfId="4" priority="12" operator="equal">
      <formula>"Please respond"</formula>
    </cfRule>
  </conditionalFormatting>
  <conditionalFormatting sqref="D2">
    <cfRule type="containsText" dxfId="3" priority="1" stopIfTrue="1" operator="containsText" text="Non-Confirm">
      <formula>NOT(ISERROR(SEARCH("Non-Confirm",#REF!)))</formula>
    </cfRule>
  </conditionalFormatting>
  <dataValidations xWindow="1022" yWindow="590" count="4">
    <dataValidation type="list" allowBlank="1" showInputMessage="1" showErrorMessage="1" sqref="C46" xr:uid="{00000000-0002-0000-0100-000000000000}">
      <formula1>$E$46:$H$46</formula1>
    </dataValidation>
    <dataValidation type="list" allowBlank="1" showInputMessage="1" showErrorMessage="1" sqref="C55 C69 C67 C64 C47 C42:C44 C40 C50:C53 C22 C29 C33 C12" xr:uid="{00000000-0002-0000-0100-000003000000}">
      <formula1>$I$12:$J$12</formula1>
    </dataValidation>
    <dataValidation type="list" allowBlank="1" showInputMessage="1" showErrorMessage="1" sqref="C15 C62 C41 C39 C24" xr:uid="{E0FCFD0E-FB86-4426-825B-8880CBC34849}">
      <formula1>$E$15:$G$15</formula1>
    </dataValidation>
    <dataValidation type="list" allowBlank="1" showInputMessage="1" showErrorMessage="1" sqref="C23" xr:uid="{2C3864A7-BF5E-4D87-8880-F225DE073264}">
      <formula1>$E$23:$H$23</formula1>
    </dataValidation>
  </dataValidations>
  <pageMargins left="0" right="0" top="0" bottom="0" header="0.5" footer="0.5"/>
  <pageSetup paperSize="5" scale="95" fitToHeight="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110" zoomScaleNormal="110" workbookViewId="0">
      <selection activeCell="A4" sqref="A4"/>
    </sheetView>
  </sheetViews>
  <sheetFormatPr defaultRowHeight="14.25" x14ac:dyDescent="0.2"/>
  <cols>
    <col min="1" max="1" width="48.25" bestFit="1" customWidth="1"/>
    <col min="2" max="2" width="31.75" customWidth="1"/>
  </cols>
  <sheetData>
    <row r="1" spans="1:2" ht="26.25" x14ac:dyDescent="0.2">
      <c r="A1" s="144" t="s">
        <v>104</v>
      </c>
    </row>
    <row r="2" spans="1:2" ht="15.75" thickBot="1" x14ac:dyDescent="0.3">
      <c r="A2" s="92"/>
      <c r="B2" s="151"/>
    </row>
    <row r="3" spans="1:2" ht="15.75" thickBot="1" x14ac:dyDescent="0.3">
      <c r="A3" s="122" t="s">
        <v>105</v>
      </c>
      <c r="B3" s="151"/>
    </row>
    <row r="4" spans="1:2" ht="15" thickBot="1" x14ac:dyDescent="0.25">
      <c r="A4" s="165">
        <v>850</v>
      </c>
      <c r="B4" s="151"/>
    </row>
    <row r="5" spans="1:2" x14ac:dyDescent="0.2">
      <c r="A5" s="166" t="s">
        <v>196</v>
      </c>
      <c r="B5" s="150" t="s">
        <v>149</v>
      </c>
    </row>
    <row r="6" spans="1:2" ht="15" x14ac:dyDescent="0.25">
      <c r="A6" s="123" t="s">
        <v>106</v>
      </c>
      <c r="B6" s="149">
        <v>0</v>
      </c>
    </row>
    <row r="7" spans="1:2" ht="15" x14ac:dyDescent="0.25">
      <c r="A7" s="130" t="s">
        <v>184</v>
      </c>
      <c r="B7" s="149">
        <v>0</v>
      </c>
    </row>
    <row r="8" spans="1:2" ht="15.75" thickBot="1" x14ac:dyDescent="0.3">
      <c r="A8" s="130" t="s">
        <v>185</v>
      </c>
      <c r="B8" s="149">
        <v>0</v>
      </c>
    </row>
    <row r="9" spans="1:2" ht="15" thickBot="1" x14ac:dyDescent="0.25">
      <c r="A9" s="124" t="s">
        <v>107</v>
      </c>
      <c r="B9" s="142">
        <f>B6*A4</f>
        <v>0</v>
      </c>
    </row>
    <row r="10" spans="1:2" x14ac:dyDescent="0.2">
      <c r="A10" s="124" t="s">
        <v>108</v>
      </c>
      <c r="B10" s="142">
        <f>(B9*12)+B7</f>
        <v>0</v>
      </c>
    </row>
    <row r="11" spans="1:2" ht="15.75" thickBot="1" x14ac:dyDescent="0.3">
      <c r="A11" s="93"/>
      <c r="B11" s="94"/>
    </row>
    <row r="12" spans="1:2" x14ac:dyDescent="0.2">
      <c r="A12" s="124" t="s">
        <v>116</v>
      </c>
      <c r="B12" s="125"/>
    </row>
    <row r="13" spans="1:2" ht="15" x14ac:dyDescent="0.25">
      <c r="A13" s="130" t="s">
        <v>117</v>
      </c>
      <c r="B13" s="141" t="s">
        <v>183</v>
      </c>
    </row>
    <row r="14" spans="1:2" ht="15" x14ac:dyDescent="0.25">
      <c r="A14" s="134" t="s">
        <v>118</v>
      </c>
      <c r="B14" s="131" t="s">
        <v>197</v>
      </c>
    </row>
    <row r="16" spans="1:2" x14ac:dyDescent="0.2">
      <c r="B16" s="132"/>
    </row>
    <row r="17" spans="2:2" x14ac:dyDescent="0.2">
      <c r="B17" s="133" t="s">
        <v>43</v>
      </c>
    </row>
    <row r="18" spans="2:2" x14ac:dyDescent="0.2">
      <c r="B18" s="133" t="s">
        <v>44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5DD0-D97E-4D5F-A00C-3B7A40B706D4}">
  <sheetPr published="0"/>
  <dimension ref="A1:J38"/>
  <sheetViews>
    <sheetView zoomScaleNormal="100" zoomScaleSheetLayoutView="120" workbookViewId="0">
      <selection activeCell="B10" sqref="B10"/>
    </sheetView>
  </sheetViews>
  <sheetFormatPr defaultColWidth="8.75" defaultRowHeight="14.25" x14ac:dyDescent="0.2"/>
  <cols>
    <col min="1" max="1" width="26.75" customWidth="1"/>
    <col min="2" max="2" width="28.5" customWidth="1"/>
    <col min="3" max="3" width="18.5" customWidth="1"/>
    <col min="4" max="4" width="33.125" customWidth="1"/>
    <col min="5" max="5" width="25.75" hidden="1" customWidth="1"/>
    <col min="6" max="6" width="15.125" hidden="1" customWidth="1"/>
    <col min="8" max="8" width="27.625" customWidth="1"/>
  </cols>
  <sheetData>
    <row r="1" spans="1:8" ht="38.25" customHeight="1" x14ac:dyDescent="0.2">
      <c r="A1" s="175" t="s">
        <v>188</v>
      </c>
      <c r="B1" s="176"/>
      <c r="C1" s="176"/>
      <c r="D1" s="176"/>
      <c r="E1" s="95"/>
      <c r="F1" s="95"/>
      <c r="G1" s="95"/>
      <c r="H1" s="95"/>
    </row>
    <row r="2" spans="1:8" ht="18" customHeight="1" thickBot="1" x14ac:dyDescent="0.35">
      <c r="A2" s="97"/>
      <c r="B2" s="97"/>
      <c r="C2" s="97"/>
      <c r="D2" s="97"/>
      <c r="E2" s="95"/>
      <c r="F2" s="95"/>
      <c r="G2" s="95"/>
      <c r="H2" s="95"/>
    </row>
    <row r="3" spans="1:8" ht="28.9" customHeight="1" thickBot="1" x14ac:dyDescent="0.25">
      <c r="A3" s="98" t="s">
        <v>124</v>
      </c>
      <c r="B3" s="99" t="s">
        <v>42</v>
      </c>
      <c r="C3" s="99" t="s">
        <v>125</v>
      </c>
      <c r="D3" s="100" t="s">
        <v>126</v>
      </c>
      <c r="E3" s="95"/>
      <c r="F3" s="95"/>
      <c r="G3" s="95"/>
      <c r="H3" s="95"/>
    </row>
    <row r="4" spans="1:8" x14ac:dyDescent="0.2">
      <c r="A4" s="101" t="s">
        <v>127</v>
      </c>
      <c r="B4" s="102" t="s">
        <v>99</v>
      </c>
      <c r="C4" s="103"/>
      <c r="D4" s="103"/>
      <c r="E4" s="95"/>
      <c r="F4" s="95"/>
      <c r="G4" s="95"/>
      <c r="H4" s="95"/>
    </row>
    <row r="5" spans="1:8" x14ac:dyDescent="0.2">
      <c r="A5" s="104" t="s">
        <v>129</v>
      </c>
      <c r="B5" s="105" t="s">
        <v>99</v>
      </c>
      <c r="C5" s="106"/>
      <c r="D5" s="106"/>
      <c r="E5" s="95"/>
      <c r="F5" s="95"/>
      <c r="G5" s="95"/>
      <c r="H5" s="95"/>
    </row>
    <row r="6" spans="1:8" x14ac:dyDescent="0.2">
      <c r="A6" s="107" t="s">
        <v>190</v>
      </c>
      <c r="B6" s="105" t="s">
        <v>99</v>
      </c>
      <c r="C6" s="106"/>
      <c r="D6" s="106"/>
      <c r="E6" s="95"/>
      <c r="F6" s="95"/>
      <c r="G6" s="95"/>
      <c r="H6" s="95"/>
    </row>
    <row r="7" spans="1:8" x14ac:dyDescent="0.2">
      <c r="A7" s="107" t="s">
        <v>132</v>
      </c>
      <c r="B7" s="102" t="s">
        <v>99</v>
      </c>
      <c r="C7" s="106"/>
      <c r="D7" s="106"/>
      <c r="E7" s="95"/>
      <c r="F7" s="95"/>
      <c r="G7" s="95"/>
      <c r="H7" s="95"/>
    </row>
    <row r="8" spans="1:8" x14ac:dyDescent="0.2">
      <c r="A8" s="107" t="s">
        <v>133</v>
      </c>
      <c r="B8" s="105" t="s">
        <v>99</v>
      </c>
      <c r="C8" s="106"/>
      <c r="D8" s="106"/>
      <c r="E8" s="95"/>
      <c r="F8" s="95"/>
      <c r="G8" s="95"/>
      <c r="H8" s="95"/>
    </row>
    <row r="9" spans="1:8" x14ac:dyDescent="0.2">
      <c r="A9" s="108" t="s">
        <v>110</v>
      </c>
      <c r="B9" s="105" t="s">
        <v>99</v>
      </c>
      <c r="C9" s="106"/>
      <c r="D9" s="106"/>
      <c r="E9" s="95"/>
      <c r="F9" s="95"/>
      <c r="G9" s="95"/>
      <c r="H9" s="95"/>
    </row>
    <row r="10" spans="1:8" x14ac:dyDescent="0.2">
      <c r="A10" s="108" t="s">
        <v>111</v>
      </c>
      <c r="B10" s="102" t="s">
        <v>99</v>
      </c>
      <c r="C10" s="106"/>
      <c r="D10" s="106"/>
      <c r="E10" s="95"/>
      <c r="F10" s="95"/>
      <c r="G10" s="95"/>
      <c r="H10" s="95"/>
    </row>
    <row r="11" spans="1:8" x14ac:dyDescent="0.2">
      <c r="A11" s="108" t="s">
        <v>112</v>
      </c>
      <c r="B11" s="105" t="s">
        <v>99</v>
      </c>
      <c r="C11" s="106"/>
      <c r="D11" s="106"/>
      <c r="E11" s="95"/>
      <c r="F11" s="95"/>
      <c r="G11" s="95"/>
      <c r="H11" s="95"/>
    </row>
    <row r="12" spans="1:8" ht="16.5" x14ac:dyDescent="0.3">
      <c r="A12" s="108" t="s">
        <v>113</v>
      </c>
      <c r="B12" s="105" t="s">
        <v>99</v>
      </c>
      <c r="C12" s="109"/>
      <c r="D12" s="109"/>
      <c r="E12" s="97"/>
      <c r="F12" s="97"/>
      <c r="G12" s="96"/>
      <c r="H12" s="110"/>
    </row>
    <row r="13" spans="1:8" ht="16.5" x14ac:dyDescent="0.3">
      <c r="A13" s="108" t="s">
        <v>114</v>
      </c>
      <c r="B13" s="102" t="s">
        <v>99</v>
      </c>
      <c r="C13" s="109"/>
      <c r="D13" s="109"/>
      <c r="E13" s="97"/>
      <c r="F13" s="97"/>
      <c r="G13" s="96"/>
      <c r="H13" s="110"/>
    </row>
    <row r="14" spans="1:8" ht="16.5" x14ac:dyDescent="0.3">
      <c r="A14" s="108" t="s">
        <v>115</v>
      </c>
      <c r="B14" s="105" t="s">
        <v>99</v>
      </c>
      <c r="C14" s="109"/>
      <c r="D14" s="109"/>
      <c r="E14" s="97"/>
      <c r="F14" s="97"/>
      <c r="G14" s="96"/>
      <c r="H14" s="111"/>
    </row>
    <row r="15" spans="1:8" ht="16.5" x14ac:dyDescent="0.3">
      <c r="A15" s="108" t="s">
        <v>134</v>
      </c>
      <c r="B15" s="105" t="s">
        <v>99</v>
      </c>
      <c r="C15" s="109"/>
      <c r="D15" s="109"/>
      <c r="E15" s="97"/>
      <c r="F15" s="97"/>
      <c r="G15" s="96"/>
      <c r="H15" s="112"/>
    </row>
    <row r="16" spans="1:8" ht="16.5" x14ac:dyDescent="0.3">
      <c r="A16" s="104" t="s">
        <v>135</v>
      </c>
      <c r="B16" s="102" t="s">
        <v>99</v>
      </c>
      <c r="C16" s="109"/>
      <c r="D16" s="109"/>
      <c r="E16" s="97"/>
      <c r="F16" s="97"/>
      <c r="G16" s="96"/>
      <c r="H16" s="112"/>
    </row>
    <row r="17" spans="1:10" ht="16.5" x14ac:dyDescent="0.3">
      <c r="A17" s="104" t="s">
        <v>136</v>
      </c>
      <c r="B17" s="105" t="s">
        <v>99</v>
      </c>
      <c r="C17" s="109"/>
      <c r="D17" s="109"/>
      <c r="E17" s="97"/>
      <c r="F17" s="97"/>
      <c r="G17" s="96"/>
      <c r="H17" s="112"/>
      <c r="I17" s="96"/>
      <c r="J17" s="96"/>
    </row>
    <row r="18" spans="1:10" ht="16.5" x14ac:dyDescent="0.3">
      <c r="A18" s="107" t="s">
        <v>137</v>
      </c>
      <c r="B18" s="105" t="s">
        <v>99</v>
      </c>
      <c r="C18" s="109"/>
      <c r="D18" s="109"/>
      <c r="E18" s="97"/>
      <c r="F18" s="97"/>
      <c r="G18" s="96"/>
      <c r="H18" s="112"/>
      <c r="I18" s="96"/>
      <c r="J18" s="96"/>
    </row>
    <row r="19" spans="1:10" ht="16.5" x14ac:dyDescent="0.3">
      <c r="A19" s="107" t="s">
        <v>138</v>
      </c>
      <c r="B19" s="102" t="s">
        <v>99</v>
      </c>
      <c r="C19" s="109"/>
      <c r="D19" s="109"/>
      <c r="E19" s="97"/>
      <c r="F19" s="97"/>
      <c r="G19" s="96"/>
      <c r="H19" s="112"/>
      <c r="I19" s="96"/>
      <c r="J19" s="96"/>
    </row>
    <row r="20" spans="1:10" ht="16.5" x14ac:dyDescent="0.3">
      <c r="A20" s="107" t="s">
        <v>139</v>
      </c>
      <c r="B20" s="105" t="s">
        <v>99</v>
      </c>
      <c r="C20" s="109"/>
      <c r="D20" s="109"/>
      <c r="E20" s="97"/>
      <c r="F20" s="97"/>
      <c r="G20" s="96"/>
      <c r="H20" s="112"/>
      <c r="I20" s="96"/>
      <c r="J20" s="96"/>
    </row>
    <row r="21" spans="1:10" ht="16.5" x14ac:dyDescent="0.3">
      <c r="A21" s="107" t="s">
        <v>109</v>
      </c>
      <c r="B21" s="105" t="s">
        <v>99</v>
      </c>
      <c r="C21" s="109"/>
      <c r="D21" s="109"/>
      <c r="E21" s="97"/>
      <c r="F21" s="97"/>
      <c r="G21" s="96"/>
      <c r="H21" s="112"/>
      <c r="I21" s="96"/>
      <c r="J21" s="96"/>
    </row>
    <row r="22" spans="1:10" ht="16.5" x14ac:dyDescent="0.3">
      <c r="A22" s="107" t="s">
        <v>140</v>
      </c>
      <c r="B22" s="102" t="s">
        <v>99</v>
      </c>
      <c r="C22" s="109"/>
      <c r="D22" s="109"/>
      <c r="E22" s="97"/>
      <c r="F22" s="97"/>
      <c r="G22" s="96"/>
      <c r="H22" s="112"/>
      <c r="I22" s="96"/>
      <c r="J22" s="96"/>
    </row>
    <row r="23" spans="1:10" ht="16.5" x14ac:dyDescent="0.3">
      <c r="A23" s="107" t="s">
        <v>189</v>
      </c>
      <c r="B23" s="102" t="s">
        <v>99</v>
      </c>
      <c r="C23" s="109"/>
      <c r="D23" s="109"/>
      <c r="E23" s="97"/>
      <c r="F23" s="97"/>
      <c r="G23" s="96"/>
      <c r="H23" s="112"/>
      <c r="I23" s="96"/>
      <c r="J23" s="96"/>
    </row>
    <row r="24" spans="1:10" ht="16.5" x14ac:dyDescent="0.3">
      <c r="A24" s="145" t="s">
        <v>191</v>
      </c>
      <c r="B24" s="102" t="s">
        <v>99</v>
      </c>
      <c r="C24" s="109"/>
      <c r="D24" s="109"/>
      <c r="E24" s="97"/>
      <c r="F24" s="97"/>
      <c r="G24" s="96"/>
      <c r="H24" s="112"/>
      <c r="I24" s="96"/>
      <c r="J24" s="96"/>
    </row>
    <row r="25" spans="1:10" ht="17.25" thickBot="1" x14ac:dyDescent="0.35">
      <c r="A25" s="145" t="s">
        <v>192</v>
      </c>
      <c r="B25" s="102" t="s">
        <v>99</v>
      </c>
      <c r="C25" s="109"/>
      <c r="D25" s="109"/>
      <c r="E25" s="97"/>
      <c r="F25" s="97"/>
      <c r="G25" s="96"/>
      <c r="H25" s="112"/>
      <c r="I25" s="96"/>
      <c r="J25" s="96"/>
    </row>
    <row r="26" spans="1:10" s="115" customFormat="1" ht="21" customHeight="1" thickBot="1" x14ac:dyDescent="0.25">
      <c r="A26" s="177" t="s">
        <v>141</v>
      </c>
      <c r="B26" s="178"/>
      <c r="C26" s="178"/>
      <c r="D26" s="178"/>
      <c r="E26" s="178"/>
      <c r="F26" s="179"/>
      <c r="G26" s="113"/>
      <c r="H26" s="114"/>
      <c r="I26" s="114"/>
      <c r="J26" s="114"/>
    </row>
    <row r="27" spans="1:10" s="118" customFormat="1" x14ac:dyDescent="0.2">
      <c r="A27" s="116" t="s">
        <v>142</v>
      </c>
      <c r="B27" s="172"/>
      <c r="C27" s="173"/>
      <c r="D27" s="173"/>
      <c r="E27" s="173"/>
      <c r="F27" s="174"/>
      <c r="G27" s="113"/>
      <c r="H27" s="117"/>
      <c r="I27" s="117"/>
      <c r="J27" s="117"/>
    </row>
    <row r="28" spans="1:10" s="115" customFormat="1" x14ac:dyDescent="0.2">
      <c r="A28" s="116" t="s">
        <v>142</v>
      </c>
      <c r="B28" s="172"/>
      <c r="C28" s="173"/>
      <c r="D28" s="173"/>
      <c r="E28" s="173"/>
      <c r="F28" s="174"/>
      <c r="G28" s="113"/>
      <c r="H28" s="114"/>
      <c r="I28" s="114"/>
      <c r="J28" s="114"/>
    </row>
    <row r="29" spans="1:10" s="115" customFormat="1" x14ac:dyDescent="0.2">
      <c r="A29" s="116" t="s">
        <v>142</v>
      </c>
      <c r="B29" s="172"/>
      <c r="C29" s="173"/>
      <c r="D29" s="173"/>
      <c r="E29" s="173"/>
      <c r="F29" s="174"/>
      <c r="G29" s="113"/>
      <c r="H29" s="114"/>
      <c r="I29" s="114"/>
      <c r="J29" s="114"/>
    </row>
    <row r="30" spans="1:10" s="115" customFormat="1" x14ac:dyDescent="0.2">
      <c r="A30" s="116" t="s">
        <v>142</v>
      </c>
      <c r="B30" s="172"/>
      <c r="C30" s="173"/>
      <c r="D30" s="173"/>
      <c r="E30" s="173"/>
      <c r="F30" s="174"/>
      <c r="G30" s="113"/>
      <c r="H30" s="114"/>
      <c r="I30" s="114"/>
      <c r="J30" s="114"/>
    </row>
    <row r="31" spans="1:10" s="118" customFormat="1" ht="13.5" x14ac:dyDescent="0.25">
      <c r="B31" s="119"/>
      <c r="C31" s="119"/>
      <c r="D31" s="119"/>
      <c r="E31" s="119"/>
      <c r="F31" s="119"/>
      <c r="G31" s="120"/>
    </row>
    <row r="33" spans="1:10" ht="16.5" hidden="1" x14ac:dyDescent="0.3">
      <c r="A33" s="96" t="s">
        <v>99</v>
      </c>
      <c r="B33" s="96"/>
      <c r="C33" s="96"/>
      <c r="D33" s="96"/>
      <c r="E33" s="96"/>
      <c r="F33" s="96"/>
      <c r="G33" s="96"/>
      <c r="H33" s="96"/>
      <c r="I33" s="96"/>
      <c r="J33" s="96"/>
    </row>
    <row r="34" spans="1:10" ht="16.5" hidden="1" x14ac:dyDescent="0.3">
      <c r="A34" s="96" t="s">
        <v>130</v>
      </c>
      <c r="B34" s="96"/>
      <c r="C34" s="96"/>
      <c r="D34" s="96"/>
      <c r="E34" s="96"/>
      <c r="F34" s="96"/>
      <c r="G34" s="96"/>
      <c r="H34" s="96"/>
      <c r="I34" s="96"/>
      <c r="J34" s="96"/>
    </row>
    <row r="35" spans="1:10" ht="16.5" hidden="1" x14ac:dyDescent="0.3">
      <c r="A35" s="96" t="s">
        <v>128</v>
      </c>
      <c r="B35" s="96"/>
      <c r="C35" s="96"/>
      <c r="D35" s="96"/>
      <c r="E35" s="96"/>
      <c r="F35" s="96"/>
      <c r="G35" s="96"/>
      <c r="H35" s="96"/>
      <c r="I35" s="96"/>
      <c r="J35" s="96"/>
    </row>
    <row r="36" spans="1:10" ht="16.5" hidden="1" x14ac:dyDescent="0.3">
      <c r="A36" s="96" t="s">
        <v>131</v>
      </c>
    </row>
    <row r="37" spans="1:10" ht="16.5" x14ac:dyDescent="0.3">
      <c r="A37" s="96"/>
    </row>
    <row r="38" spans="1:10" ht="16.5" x14ac:dyDescent="0.3">
      <c r="A38" s="96"/>
    </row>
  </sheetData>
  <mergeCells count="6">
    <mergeCell ref="B30:F30"/>
    <mergeCell ref="A1:D1"/>
    <mergeCell ref="A26:F26"/>
    <mergeCell ref="B27:F27"/>
    <mergeCell ref="B28:F28"/>
    <mergeCell ref="B29:F29"/>
  </mergeCells>
  <dataValidations count="1">
    <dataValidation type="list" allowBlank="1" showInputMessage="1" showErrorMessage="1" sqref="B4:B25" xr:uid="{EA49F5A1-CBA9-4A02-8DEC-DBA495A2FD8B}">
      <formula1>$A$33:$A$36</formula1>
    </dataValidation>
  </dataValidations>
  <pageMargins left="0.7" right="0.7" top="0.75" bottom="0.75" header="0.3" footer="0.3"/>
  <pageSetup orientation="landscape" r:id="rId1"/>
  <headerFooter>
    <oddHeader>&amp;C&amp;"Segoe UI,Bold"EAP RFP WORKBOOK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1"/>
  <sheetViews>
    <sheetView showGridLines="0" zoomScale="80" zoomScaleNormal="80" workbookViewId="0">
      <selection activeCell="B8" sqref="B8"/>
    </sheetView>
  </sheetViews>
  <sheetFormatPr defaultRowHeight="12.75" x14ac:dyDescent="0.2"/>
  <cols>
    <col min="1" max="1" width="32.625" style="60" customWidth="1"/>
    <col min="2" max="2" width="27.375" style="60" customWidth="1"/>
    <col min="3" max="244" width="9" style="60"/>
    <col min="245" max="245" width="4.125" style="60" customWidth="1"/>
    <col min="246" max="246" width="9" style="60"/>
    <col min="247" max="247" width="33.625" style="60" customWidth="1"/>
    <col min="248" max="248" width="4.125" style="60" customWidth="1"/>
    <col min="249" max="249" width="9.25" style="60" customWidth="1"/>
    <col min="250" max="250" width="4.125" style="60" customWidth="1"/>
    <col min="251" max="251" width="9.25" style="60" customWidth="1"/>
    <col min="252" max="252" width="4.125" style="60" customWidth="1"/>
    <col min="253" max="500" width="9" style="60"/>
    <col min="501" max="501" width="4.125" style="60" customWidth="1"/>
    <col min="502" max="502" width="9" style="60"/>
    <col min="503" max="503" width="33.625" style="60" customWidth="1"/>
    <col min="504" max="504" width="4.125" style="60" customWidth="1"/>
    <col min="505" max="505" width="9.25" style="60" customWidth="1"/>
    <col min="506" max="506" width="4.125" style="60" customWidth="1"/>
    <col min="507" max="507" width="9.25" style="60" customWidth="1"/>
    <col min="508" max="508" width="4.125" style="60" customWidth="1"/>
    <col min="509" max="756" width="9" style="60"/>
    <col min="757" max="757" width="4.125" style="60" customWidth="1"/>
    <col min="758" max="758" width="9" style="60"/>
    <col min="759" max="759" width="33.625" style="60" customWidth="1"/>
    <col min="760" max="760" width="4.125" style="60" customWidth="1"/>
    <col min="761" max="761" width="9.25" style="60" customWidth="1"/>
    <col min="762" max="762" width="4.125" style="60" customWidth="1"/>
    <col min="763" max="763" width="9.25" style="60" customWidth="1"/>
    <col min="764" max="764" width="4.125" style="60" customWidth="1"/>
    <col min="765" max="1012" width="9" style="60"/>
    <col min="1013" max="1013" width="4.125" style="60" customWidth="1"/>
    <col min="1014" max="1014" width="9" style="60"/>
    <col min="1015" max="1015" width="33.625" style="60" customWidth="1"/>
    <col min="1016" max="1016" width="4.125" style="60" customWidth="1"/>
    <col min="1017" max="1017" width="9.25" style="60" customWidth="1"/>
    <col min="1018" max="1018" width="4.125" style="60" customWidth="1"/>
    <col min="1019" max="1019" width="9.25" style="60" customWidth="1"/>
    <col min="1020" max="1020" width="4.125" style="60" customWidth="1"/>
    <col min="1021" max="1268" width="9" style="60"/>
    <col min="1269" max="1269" width="4.125" style="60" customWidth="1"/>
    <col min="1270" max="1270" width="9" style="60"/>
    <col min="1271" max="1271" width="33.625" style="60" customWidth="1"/>
    <col min="1272" max="1272" width="4.125" style="60" customWidth="1"/>
    <col min="1273" max="1273" width="9.25" style="60" customWidth="1"/>
    <col min="1274" max="1274" width="4.125" style="60" customWidth="1"/>
    <col min="1275" max="1275" width="9.25" style="60" customWidth="1"/>
    <col min="1276" max="1276" width="4.125" style="60" customWidth="1"/>
    <col min="1277" max="1524" width="9" style="60"/>
    <col min="1525" max="1525" width="4.125" style="60" customWidth="1"/>
    <col min="1526" max="1526" width="9" style="60"/>
    <col min="1527" max="1527" width="33.625" style="60" customWidth="1"/>
    <col min="1528" max="1528" width="4.125" style="60" customWidth="1"/>
    <col min="1529" max="1529" width="9.25" style="60" customWidth="1"/>
    <col min="1530" max="1530" width="4.125" style="60" customWidth="1"/>
    <col min="1531" max="1531" width="9.25" style="60" customWidth="1"/>
    <col min="1532" max="1532" width="4.125" style="60" customWidth="1"/>
    <col min="1533" max="1780" width="9" style="60"/>
    <col min="1781" max="1781" width="4.125" style="60" customWidth="1"/>
    <col min="1782" max="1782" width="9" style="60"/>
    <col min="1783" max="1783" width="33.625" style="60" customWidth="1"/>
    <col min="1784" max="1784" width="4.125" style="60" customWidth="1"/>
    <col min="1785" max="1785" width="9.25" style="60" customWidth="1"/>
    <col min="1786" max="1786" width="4.125" style="60" customWidth="1"/>
    <col min="1787" max="1787" width="9.25" style="60" customWidth="1"/>
    <col min="1788" max="1788" width="4.125" style="60" customWidth="1"/>
    <col min="1789" max="2036" width="9" style="60"/>
    <col min="2037" max="2037" width="4.125" style="60" customWidth="1"/>
    <col min="2038" max="2038" width="9" style="60"/>
    <col min="2039" max="2039" width="33.625" style="60" customWidth="1"/>
    <col min="2040" max="2040" width="4.125" style="60" customWidth="1"/>
    <col min="2041" max="2041" width="9.25" style="60" customWidth="1"/>
    <col min="2042" max="2042" width="4.125" style="60" customWidth="1"/>
    <col min="2043" max="2043" width="9.25" style="60" customWidth="1"/>
    <col min="2044" max="2044" width="4.125" style="60" customWidth="1"/>
    <col min="2045" max="2292" width="9" style="60"/>
    <col min="2293" max="2293" width="4.125" style="60" customWidth="1"/>
    <col min="2294" max="2294" width="9" style="60"/>
    <col min="2295" max="2295" width="33.625" style="60" customWidth="1"/>
    <col min="2296" max="2296" width="4.125" style="60" customWidth="1"/>
    <col min="2297" max="2297" width="9.25" style="60" customWidth="1"/>
    <col min="2298" max="2298" width="4.125" style="60" customWidth="1"/>
    <col min="2299" max="2299" width="9.25" style="60" customWidth="1"/>
    <col min="2300" max="2300" width="4.125" style="60" customWidth="1"/>
    <col min="2301" max="2548" width="9" style="60"/>
    <col min="2549" max="2549" width="4.125" style="60" customWidth="1"/>
    <col min="2550" max="2550" width="9" style="60"/>
    <col min="2551" max="2551" width="33.625" style="60" customWidth="1"/>
    <col min="2552" max="2552" width="4.125" style="60" customWidth="1"/>
    <col min="2553" max="2553" width="9.25" style="60" customWidth="1"/>
    <col min="2554" max="2554" width="4.125" style="60" customWidth="1"/>
    <col min="2555" max="2555" width="9.25" style="60" customWidth="1"/>
    <col min="2556" max="2556" width="4.125" style="60" customWidth="1"/>
    <col min="2557" max="2804" width="9" style="60"/>
    <col min="2805" max="2805" width="4.125" style="60" customWidth="1"/>
    <col min="2806" max="2806" width="9" style="60"/>
    <col min="2807" max="2807" width="33.625" style="60" customWidth="1"/>
    <col min="2808" max="2808" width="4.125" style="60" customWidth="1"/>
    <col min="2809" max="2809" width="9.25" style="60" customWidth="1"/>
    <col min="2810" max="2810" width="4.125" style="60" customWidth="1"/>
    <col min="2811" max="2811" width="9.25" style="60" customWidth="1"/>
    <col min="2812" max="2812" width="4.125" style="60" customWidth="1"/>
    <col min="2813" max="3060" width="9" style="60"/>
    <col min="3061" max="3061" width="4.125" style="60" customWidth="1"/>
    <col min="3062" max="3062" width="9" style="60"/>
    <col min="3063" max="3063" width="33.625" style="60" customWidth="1"/>
    <col min="3064" max="3064" width="4.125" style="60" customWidth="1"/>
    <col min="3065" max="3065" width="9.25" style="60" customWidth="1"/>
    <col min="3066" max="3066" width="4.125" style="60" customWidth="1"/>
    <col min="3067" max="3067" width="9.25" style="60" customWidth="1"/>
    <col min="3068" max="3068" width="4.125" style="60" customWidth="1"/>
    <col min="3069" max="3316" width="9" style="60"/>
    <col min="3317" max="3317" width="4.125" style="60" customWidth="1"/>
    <col min="3318" max="3318" width="9" style="60"/>
    <col min="3319" max="3319" width="33.625" style="60" customWidth="1"/>
    <col min="3320" max="3320" width="4.125" style="60" customWidth="1"/>
    <col min="3321" max="3321" width="9.25" style="60" customWidth="1"/>
    <col min="3322" max="3322" width="4.125" style="60" customWidth="1"/>
    <col min="3323" max="3323" width="9.25" style="60" customWidth="1"/>
    <col min="3324" max="3324" width="4.125" style="60" customWidth="1"/>
    <col min="3325" max="3572" width="9" style="60"/>
    <col min="3573" max="3573" width="4.125" style="60" customWidth="1"/>
    <col min="3574" max="3574" width="9" style="60"/>
    <col min="3575" max="3575" width="33.625" style="60" customWidth="1"/>
    <col min="3576" max="3576" width="4.125" style="60" customWidth="1"/>
    <col min="3577" max="3577" width="9.25" style="60" customWidth="1"/>
    <col min="3578" max="3578" width="4.125" style="60" customWidth="1"/>
    <col min="3579" max="3579" width="9.25" style="60" customWidth="1"/>
    <col min="3580" max="3580" width="4.125" style="60" customWidth="1"/>
    <col min="3581" max="3828" width="9" style="60"/>
    <col min="3829" max="3829" width="4.125" style="60" customWidth="1"/>
    <col min="3830" max="3830" width="9" style="60"/>
    <col min="3831" max="3831" width="33.625" style="60" customWidth="1"/>
    <col min="3832" max="3832" width="4.125" style="60" customWidth="1"/>
    <col min="3833" max="3833" width="9.25" style="60" customWidth="1"/>
    <col min="3834" max="3834" width="4.125" style="60" customWidth="1"/>
    <col min="3835" max="3835" width="9.25" style="60" customWidth="1"/>
    <col min="3836" max="3836" width="4.125" style="60" customWidth="1"/>
    <col min="3837" max="4084" width="9" style="60"/>
    <col min="4085" max="4085" width="4.125" style="60" customWidth="1"/>
    <col min="4086" max="4086" width="9" style="60"/>
    <col min="4087" max="4087" width="33.625" style="60" customWidth="1"/>
    <col min="4088" max="4088" width="4.125" style="60" customWidth="1"/>
    <col min="4089" max="4089" width="9.25" style="60" customWidth="1"/>
    <col min="4090" max="4090" width="4.125" style="60" customWidth="1"/>
    <col min="4091" max="4091" width="9.25" style="60" customWidth="1"/>
    <col min="4092" max="4092" width="4.125" style="60" customWidth="1"/>
    <col min="4093" max="4340" width="9" style="60"/>
    <col min="4341" max="4341" width="4.125" style="60" customWidth="1"/>
    <col min="4342" max="4342" width="9" style="60"/>
    <col min="4343" max="4343" width="33.625" style="60" customWidth="1"/>
    <col min="4344" max="4344" width="4.125" style="60" customWidth="1"/>
    <col min="4345" max="4345" width="9.25" style="60" customWidth="1"/>
    <col min="4346" max="4346" width="4.125" style="60" customWidth="1"/>
    <col min="4347" max="4347" width="9.25" style="60" customWidth="1"/>
    <col min="4348" max="4348" width="4.125" style="60" customWidth="1"/>
    <col min="4349" max="4596" width="9" style="60"/>
    <col min="4597" max="4597" width="4.125" style="60" customWidth="1"/>
    <col min="4598" max="4598" width="9" style="60"/>
    <col min="4599" max="4599" width="33.625" style="60" customWidth="1"/>
    <col min="4600" max="4600" width="4.125" style="60" customWidth="1"/>
    <col min="4601" max="4601" width="9.25" style="60" customWidth="1"/>
    <col min="4602" max="4602" width="4.125" style="60" customWidth="1"/>
    <col min="4603" max="4603" width="9.25" style="60" customWidth="1"/>
    <col min="4604" max="4604" width="4.125" style="60" customWidth="1"/>
    <col min="4605" max="4852" width="9" style="60"/>
    <col min="4853" max="4853" width="4.125" style="60" customWidth="1"/>
    <col min="4854" max="4854" width="9" style="60"/>
    <col min="4855" max="4855" width="33.625" style="60" customWidth="1"/>
    <col min="4856" max="4856" width="4.125" style="60" customWidth="1"/>
    <col min="4857" max="4857" width="9.25" style="60" customWidth="1"/>
    <col min="4858" max="4858" width="4.125" style="60" customWidth="1"/>
    <col min="4859" max="4859" width="9.25" style="60" customWidth="1"/>
    <col min="4860" max="4860" width="4.125" style="60" customWidth="1"/>
    <col min="4861" max="5108" width="9" style="60"/>
    <col min="5109" max="5109" width="4.125" style="60" customWidth="1"/>
    <col min="5110" max="5110" width="9" style="60"/>
    <col min="5111" max="5111" width="33.625" style="60" customWidth="1"/>
    <col min="5112" max="5112" width="4.125" style="60" customWidth="1"/>
    <col min="5113" max="5113" width="9.25" style="60" customWidth="1"/>
    <col min="5114" max="5114" width="4.125" style="60" customWidth="1"/>
    <col min="5115" max="5115" width="9.25" style="60" customWidth="1"/>
    <col min="5116" max="5116" width="4.125" style="60" customWidth="1"/>
    <col min="5117" max="5364" width="9" style="60"/>
    <col min="5365" max="5365" width="4.125" style="60" customWidth="1"/>
    <col min="5366" max="5366" width="9" style="60"/>
    <col min="5367" max="5367" width="33.625" style="60" customWidth="1"/>
    <col min="5368" max="5368" width="4.125" style="60" customWidth="1"/>
    <col min="5369" max="5369" width="9.25" style="60" customWidth="1"/>
    <col min="5370" max="5370" width="4.125" style="60" customWidth="1"/>
    <col min="5371" max="5371" width="9.25" style="60" customWidth="1"/>
    <col min="5372" max="5372" width="4.125" style="60" customWidth="1"/>
    <col min="5373" max="5620" width="9" style="60"/>
    <col min="5621" max="5621" width="4.125" style="60" customWidth="1"/>
    <col min="5622" max="5622" width="9" style="60"/>
    <col min="5623" max="5623" width="33.625" style="60" customWidth="1"/>
    <col min="5624" max="5624" width="4.125" style="60" customWidth="1"/>
    <col min="5625" max="5625" width="9.25" style="60" customWidth="1"/>
    <col min="5626" max="5626" width="4.125" style="60" customWidth="1"/>
    <col min="5627" max="5627" width="9.25" style="60" customWidth="1"/>
    <col min="5628" max="5628" width="4.125" style="60" customWidth="1"/>
    <col min="5629" max="5876" width="9" style="60"/>
    <col min="5877" max="5877" width="4.125" style="60" customWidth="1"/>
    <col min="5878" max="5878" width="9" style="60"/>
    <col min="5879" max="5879" width="33.625" style="60" customWidth="1"/>
    <col min="5880" max="5880" width="4.125" style="60" customWidth="1"/>
    <col min="5881" max="5881" width="9.25" style="60" customWidth="1"/>
    <col min="5882" max="5882" width="4.125" style="60" customWidth="1"/>
    <col min="5883" max="5883" width="9.25" style="60" customWidth="1"/>
    <col min="5884" max="5884" width="4.125" style="60" customWidth="1"/>
    <col min="5885" max="6132" width="9" style="60"/>
    <col min="6133" max="6133" width="4.125" style="60" customWidth="1"/>
    <col min="6134" max="6134" width="9" style="60"/>
    <col min="6135" max="6135" width="33.625" style="60" customWidth="1"/>
    <col min="6136" max="6136" width="4.125" style="60" customWidth="1"/>
    <col min="6137" max="6137" width="9.25" style="60" customWidth="1"/>
    <col min="6138" max="6138" width="4.125" style="60" customWidth="1"/>
    <col min="6139" max="6139" width="9.25" style="60" customWidth="1"/>
    <col min="6140" max="6140" width="4.125" style="60" customWidth="1"/>
    <col min="6141" max="6388" width="9" style="60"/>
    <col min="6389" max="6389" width="4.125" style="60" customWidth="1"/>
    <col min="6390" max="6390" width="9" style="60"/>
    <col min="6391" max="6391" width="33.625" style="60" customWidth="1"/>
    <col min="6392" max="6392" width="4.125" style="60" customWidth="1"/>
    <col min="6393" max="6393" width="9.25" style="60" customWidth="1"/>
    <col min="6394" max="6394" width="4.125" style="60" customWidth="1"/>
    <col min="6395" max="6395" width="9.25" style="60" customWidth="1"/>
    <col min="6396" max="6396" width="4.125" style="60" customWidth="1"/>
    <col min="6397" max="6644" width="9" style="60"/>
    <col min="6645" max="6645" width="4.125" style="60" customWidth="1"/>
    <col min="6646" max="6646" width="9" style="60"/>
    <col min="6647" max="6647" width="33.625" style="60" customWidth="1"/>
    <col min="6648" max="6648" width="4.125" style="60" customWidth="1"/>
    <col min="6649" max="6649" width="9.25" style="60" customWidth="1"/>
    <col min="6650" max="6650" width="4.125" style="60" customWidth="1"/>
    <col min="6651" max="6651" width="9.25" style="60" customWidth="1"/>
    <col min="6652" max="6652" width="4.125" style="60" customWidth="1"/>
    <col min="6653" max="6900" width="9" style="60"/>
    <col min="6901" max="6901" width="4.125" style="60" customWidth="1"/>
    <col min="6902" max="6902" width="9" style="60"/>
    <col min="6903" max="6903" width="33.625" style="60" customWidth="1"/>
    <col min="6904" max="6904" width="4.125" style="60" customWidth="1"/>
    <col min="6905" max="6905" width="9.25" style="60" customWidth="1"/>
    <col min="6906" max="6906" width="4.125" style="60" customWidth="1"/>
    <col min="6907" max="6907" width="9.25" style="60" customWidth="1"/>
    <col min="6908" max="6908" width="4.125" style="60" customWidth="1"/>
    <col min="6909" max="7156" width="9" style="60"/>
    <col min="7157" max="7157" width="4.125" style="60" customWidth="1"/>
    <col min="7158" max="7158" width="9" style="60"/>
    <col min="7159" max="7159" width="33.625" style="60" customWidth="1"/>
    <col min="7160" max="7160" width="4.125" style="60" customWidth="1"/>
    <col min="7161" max="7161" width="9.25" style="60" customWidth="1"/>
    <col min="7162" max="7162" width="4.125" style="60" customWidth="1"/>
    <col min="7163" max="7163" width="9.25" style="60" customWidth="1"/>
    <col min="7164" max="7164" width="4.125" style="60" customWidth="1"/>
    <col min="7165" max="7412" width="9" style="60"/>
    <col min="7413" max="7413" width="4.125" style="60" customWidth="1"/>
    <col min="7414" max="7414" width="9" style="60"/>
    <col min="7415" max="7415" width="33.625" style="60" customWidth="1"/>
    <col min="7416" max="7416" width="4.125" style="60" customWidth="1"/>
    <col min="7417" max="7417" width="9.25" style="60" customWidth="1"/>
    <col min="7418" max="7418" width="4.125" style="60" customWidth="1"/>
    <col min="7419" max="7419" width="9.25" style="60" customWidth="1"/>
    <col min="7420" max="7420" width="4.125" style="60" customWidth="1"/>
    <col min="7421" max="7668" width="9" style="60"/>
    <col min="7669" max="7669" width="4.125" style="60" customWidth="1"/>
    <col min="7670" max="7670" width="9" style="60"/>
    <col min="7671" max="7671" width="33.625" style="60" customWidth="1"/>
    <col min="7672" max="7672" width="4.125" style="60" customWidth="1"/>
    <col min="7673" max="7673" width="9.25" style="60" customWidth="1"/>
    <col min="7674" max="7674" width="4.125" style="60" customWidth="1"/>
    <col min="7675" max="7675" width="9.25" style="60" customWidth="1"/>
    <col min="7676" max="7676" width="4.125" style="60" customWidth="1"/>
    <col min="7677" max="7924" width="9" style="60"/>
    <col min="7925" max="7925" width="4.125" style="60" customWidth="1"/>
    <col min="7926" max="7926" width="9" style="60"/>
    <col min="7927" max="7927" width="33.625" style="60" customWidth="1"/>
    <col min="7928" max="7928" width="4.125" style="60" customWidth="1"/>
    <col min="7929" max="7929" width="9.25" style="60" customWidth="1"/>
    <col min="7930" max="7930" width="4.125" style="60" customWidth="1"/>
    <col min="7931" max="7931" width="9.25" style="60" customWidth="1"/>
    <col min="7932" max="7932" width="4.125" style="60" customWidth="1"/>
    <col min="7933" max="8180" width="9" style="60"/>
    <col min="8181" max="8181" width="4.125" style="60" customWidth="1"/>
    <col min="8182" max="8182" width="9" style="60"/>
    <col min="8183" max="8183" width="33.625" style="60" customWidth="1"/>
    <col min="8184" max="8184" width="4.125" style="60" customWidth="1"/>
    <col min="8185" max="8185" width="9.25" style="60" customWidth="1"/>
    <col min="8186" max="8186" width="4.125" style="60" customWidth="1"/>
    <col min="8187" max="8187" width="9.25" style="60" customWidth="1"/>
    <col min="8188" max="8188" width="4.125" style="60" customWidth="1"/>
    <col min="8189" max="8436" width="9" style="60"/>
    <col min="8437" max="8437" width="4.125" style="60" customWidth="1"/>
    <col min="8438" max="8438" width="9" style="60"/>
    <col min="8439" max="8439" width="33.625" style="60" customWidth="1"/>
    <col min="8440" max="8440" width="4.125" style="60" customWidth="1"/>
    <col min="8441" max="8441" width="9.25" style="60" customWidth="1"/>
    <col min="8442" max="8442" width="4.125" style="60" customWidth="1"/>
    <col min="8443" max="8443" width="9.25" style="60" customWidth="1"/>
    <col min="8444" max="8444" width="4.125" style="60" customWidth="1"/>
    <col min="8445" max="8692" width="9" style="60"/>
    <col min="8693" max="8693" width="4.125" style="60" customWidth="1"/>
    <col min="8694" max="8694" width="9" style="60"/>
    <col min="8695" max="8695" width="33.625" style="60" customWidth="1"/>
    <col min="8696" max="8696" width="4.125" style="60" customWidth="1"/>
    <col min="8697" max="8697" width="9.25" style="60" customWidth="1"/>
    <col min="8698" max="8698" width="4.125" style="60" customWidth="1"/>
    <col min="8699" max="8699" width="9.25" style="60" customWidth="1"/>
    <col min="8700" max="8700" width="4.125" style="60" customWidth="1"/>
    <col min="8701" max="8948" width="9" style="60"/>
    <col min="8949" max="8949" width="4.125" style="60" customWidth="1"/>
    <col min="8950" max="8950" width="9" style="60"/>
    <col min="8951" max="8951" width="33.625" style="60" customWidth="1"/>
    <col min="8952" max="8952" width="4.125" style="60" customWidth="1"/>
    <col min="8953" max="8953" width="9.25" style="60" customWidth="1"/>
    <col min="8954" max="8954" width="4.125" style="60" customWidth="1"/>
    <col min="8955" max="8955" width="9.25" style="60" customWidth="1"/>
    <col min="8956" max="8956" width="4.125" style="60" customWidth="1"/>
    <col min="8957" max="9204" width="9" style="60"/>
    <col min="9205" max="9205" width="4.125" style="60" customWidth="1"/>
    <col min="9206" max="9206" width="9" style="60"/>
    <col min="9207" max="9207" width="33.625" style="60" customWidth="1"/>
    <col min="9208" max="9208" width="4.125" style="60" customWidth="1"/>
    <col min="9209" max="9209" width="9.25" style="60" customWidth="1"/>
    <col min="9210" max="9210" width="4.125" style="60" customWidth="1"/>
    <col min="9211" max="9211" width="9.25" style="60" customWidth="1"/>
    <col min="9212" max="9212" width="4.125" style="60" customWidth="1"/>
    <col min="9213" max="9460" width="9" style="60"/>
    <col min="9461" max="9461" width="4.125" style="60" customWidth="1"/>
    <col min="9462" max="9462" width="9" style="60"/>
    <col min="9463" max="9463" width="33.625" style="60" customWidth="1"/>
    <col min="9464" max="9464" width="4.125" style="60" customWidth="1"/>
    <col min="9465" max="9465" width="9.25" style="60" customWidth="1"/>
    <col min="9466" max="9466" width="4.125" style="60" customWidth="1"/>
    <col min="9467" max="9467" width="9.25" style="60" customWidth="1"/>
    <col min="9468" max="9468" width="4.125" style="60" customWidth="1"/>
    <col min="9469" max="9716" width="9" style="60"/>
    <col min="9717" max="9717" width="4.125" style="60" customWidth="1"/>
    <col min="9718" max="9718" width="9" style="60"/>
    <col min="9719" max="9719" width="33.625" style="60" customWidth="1"/>
    <col min="9720" max="9720" width="4.125" style="60" customWidth="1"/>
    <col min="9721" max="9721" width="9.25" style="60" customWidth="1"/>
    <col min="9722" max="9722" width="4.125" style="60" customWidth="1"/>
    <col min="9723" max="9723" width="9.25" style="60" customWidth="1"/>
    <col min="9724" max="9724" width="4.125" style="60" customWidth="1"/>
    <col min="9725" max="9972" width="9" style="60"/>
    <col min="9973" max="9973" width="4.125" style="60" customWidth="1"/>
    <col min="9974" max="9974" width="9" style="60"/>
    <col min="9975" max="9975" width="33.625" style="60" customWidth="1"/>
    <col min="9976" max="9976" width="4.125" style="60" customWidth="1"/>
    <col min="9977" max="9977" width="9.25" style="60" customWidth="1"/>
    <col min="9978" max="9978" width="4.125" style="60" customWidth="1"/>
    <col min="9979" max="9979" width="9.25" style="60" customWidth="1"/>
    <col min="9980" max="9980" width="4.125" style="60" customWidth="1"/>
    <col min="9981" max="10228" width="9" style="60"/>
    <col min="10229" max="10229" width="4.125" style="60" customWidth="1"/>
    <col min="10230" max="10230" width="9" style="60"/>
    <col min="10231" max="10231" width="33.625" style="60" customWidth="1"/>
    <col min="10232" max="10232" width="4.125" style="60" customWidth="1"/>
    <col min="10233" max="10233" width="9.25" style="60" customWidth="1"/>
    <col min="10234" max="10234" width="4.125" style="60" customWidth="1"/>
    <col min="10235" max="10235" width="9.25" style="60" customWidth="1"/>
    <col min="10236" max="10236" width="4.125" style="60" customWidth="1"/>
    <col min="10237" max="10484" width="9" style="60"/>
    <col min="10485" max="10485" width="4.125" style="60" customWidth="1"/>
    <col min="10486" max="10486" width="9" style="60"/>
    <col min="10487" max="10487" width="33.625" style="60" customWidth="1"/>
    <col min="10488" max="10488" width="4.125" style="60" customWidth="1"/>
    <col min="10489" max="10489" width="9.25" style="60" customWidth="1"/>
    <col min="10490" max="10490" width="4.125" style="60" customWidth="1"/>
    <col min="10491" max="10491" width="9.25" style="60" customWidth="1"/>
    <col min="10492" max="10492" width="4.125" style="60" customWidth="1"/>
    <col min="10493" max="10740" width="9" style="60"/>
    <col min="10741" max="10741" width="4.125" style="60" customWidth="1"/>
    <col min="10742" max="10742" width="9" style="60"/>
    <col min="10743" max="10743" width="33.625" style="60" customWidth="1"/>
    <col min="10744" max="10744" width="4.125" style="60" customWidth="1"/>
    <col min="10745" max="10745" width="9.25" style="60" customWidth="1"/>
    <col min="10746" max="10746" width="4.125" style="60" customWidth="1"/>
    <col min="10747" max="10747" width="9.25" style="60" customWidth="1"/>
    <col min="10748" max="10748" width="4.125" style="60" customWidth="1"/>
    <col min="10749" max="10996" width="9" style="60"/>
    <col min="10997" max="10997" width="4.125" style="60" customWidth="1"/>
    <col min="10998" max="10998" width="9" style="60"/>
    <col min="10999" max="10999" width="33.625" style="60" customWidth="1"/>
    <col min="11000" max="11000" width="4.125" style="60" customWidth="1"/>
    <col min="11001" max="11001" width="9.25" style="60" customWidth="1"/>
    <col min="11002" max="11002" width="4.125" style="60" customWidth="1"/>
    <col min="11003" max="11003" width="9.25" style="60" customWidth="1"/>
    <col min="11004" max="11004" width="4.125" style="60" customWidth="1"/>
    <col min="11005" max="11252" width="9" style="60"/>
    <col min="11253" max="11253" width="4.125" style="60" customWidth="1"/>
    <col min="11254" max="11254" width="9" style="60"/>
    <col min="11255" max="11255" width="33.625" style="60" customWidth="1"/>
    <col min="11256" max="11256" width="4.125" style="60" customWidth="1"/>
    <col min="11257" max="11257" width="9.25" style="60" customWidth="1"/>
    <col min="11258" max="11258" width="4.125" style="60" customWidth="1"/>
    <col min="11259" max="11259" width="9.25" style="60" customWidth="1"/>
    <col min="11260" max="11260" width="4.125" style="60" customWidth="1"/>
    <col min="11261" max="11508" width="9" style="60"/>
    <col min="11509" max="11509" width="4.125" style="60" customWidth="1"/>
    <col min="11510" max="11510" width="9" style="60"/>
    <col min="11511" max="11511" width="33.625" style="60" customWidth="1"/>
    <col min="11512" max="11512" width="4.125" style="60" customWidth="1"/>
    <col min="11513" max="11513" width="9.25" style="60" customWidth="1"/>
    <col min="11514" max="11514" width="4.125" style="60" customWidth="1"/>
    <col min="11515" max="11515" width="9.25" style="60" customWidth="1"/>
    <col min="11516" max="11516" width="4.125" style="60" customWidth="1"/>
    <col min="11517" max="11764" width="9" style="60"/>
    <col min="11765" max="11765" width="4.125" style="60" customWidth="1"/>
    <col min="11766" max="11766" width="9" style="60"/>
    <col min="11767" max="11767" width="33.625" style="60" customWidth="1"/>
    <col min="11768" max="11768" width="4.125" style="60" customWidth="1"/>
    <col min="11769" max="11769" width="9.25" style="60" customWidth="1"/>
    <col min="11770" max="11770" width="4.125" style="60" customWidth="1"/>
    <col min="11771" max="11771" width="9.25" style="60" customWidth="1"/>
    <col min="11772" max="11772" width="4.125" style="60" customWidth="1"/>
    <col min="11773" max="12020" width="9" style="60"/>
    <col min="12021" max="12021" width="4.125" style="60" customWidth="1"/>
    <col min="12022" max="12022" width="9" style="60"/>
    <col min="12023" max="12023" width="33.625" style="60" customWidth="1"/>
    <col min="12024" max="12024" width="4.125" style="60" customWidth="1"/>
    <col min="12025" max="12025" width="9.25" style="60" customWidth="1"/>
    <col min="12026" max="12026" width="4.125" style="60" customWidth="1"/>
    <col min="12027" max="12027" width="9.25" style="60" customWidth="1"/>
    <col min="12028" max="12028" width="4.125" style="60" customWidth="1"/>
    <col min="12029" max="12276" width="9" style="60"/>
    <col min="12277" max="12277" width="4.125" style="60" customWidth="1"/>
    <col min="12278" max="12278" width="9" style="60"/>
    <col min="12279" max="12279" width="33.625" style="60" customWidth="1"/>
    <col min="12280" max="12280" width="4.125" style="60" customWidth="1"/>
    <col min="12281" max="12281" width="9.25" style="60" customWidth="1"/>
    <col min="12282" max="12282" width="4.125" style="60" customWidth="1"/>
    <col min="12283" max="12283" width="9.25" style="60" customWidth="1"/>
    <col min="12284" max="12284" width="4.125" style="60" customWidth="1"/>
    <col min="12285" max="12532" width="9" style="60"/>
    <col min="12533" max="12533" width="4.125" style="60" customWidth="1"/>
    <col min="12534" max="12534" width="9" style="60"/>
    <col min="12535" max="12535" width="33.625" style="60" customWidth="1"/>
    <col min="12536" max="12536" width="4.125" style="60" customWidth="1"/>
    <col min="12537" max="12537" width="9.25" style="60" customWidth="1"/>
    <col min="12538" max="12538" width="4.125" style="60" customWidth="1"/>
    <col min="12539" max="12539" width="9.25" style="60" customWidth="1"/>
    <col min="12540" max="12540" width="4.125" style="60" customWidth="1"/>
    <col min="12541" max="12788" width="9" style="60"/>
    <col min="12789" max="12789" width="4.125" style="60" customWidth="1"/>
    <col min="12790" max="12790" width="9" style="60"/>
    <col min="12791" max="12791" width="33.625" style="60" customWidth="1"/>
    <col min="12792" max="12792" width="4.125" style="60" customWidth="1"/>
    <col min="12793" max="12793" width="9.25" style="60" customWidth="1"/>
    <col min="12794" max="12794" width="4.125" style="60" customWidth="1"/>
    <col min="12795" max="12795" width="9.25" style="60" customWidth="1"/>
    <col min="12796" max="12796" width="4.125" style="60" customWidth="1"/>
    <col min="12797" max="13044" width="9" style="60"/>
    <col min="13045" max="13045" width="4.125" style="60" customWidth="1"/>
    <col min="13046" max="13046" width="9" style="60"/>
    <col min="13047" max="13047" width="33.625" style="60" customWidth="1"/>
    <col min="13048" max="13048" width="4.125" style="60" customWidth="1"/>
    <col min="13049" max="13049" width="9.25" style="60" customWidth="1"/>
    <col min="13050" max="13050" width="4.125" style="60" customWidth="1"/>
    <col min="13051" max="13051" width="9.25" style="60" customWidth="1"/>
    <col min="13052" max="13052" width="4.125" style="60" customWidth="1"/>
    <col min="13053" max="13300" width="9" style="60"/>
    <col min="13301" max="13301" width="4.125" style="60" customWidth="1"/>
    <col min="13302" max="13302" width="9" style="60"/>
    <col min="13303" max="13303" width="33.625" style="60" customWidth="1"/>
    <col min="13304" max="13304" width="4.125" style="60" customWidth="1"/>
    <col min="13305" max="13305" width="9.25" style="60" customWidth="1"/>
    <col min="13306" max="13306" width="4.125" style="60" customWidth="1"/>
    <col min="13307" max="13307" width="9.25" style="60" customWidth="1"/>
    <col min="13308" max="13308" width="4.125" style="60" customWidth="1"/>
    <col min="13309" max="13556" width="9" style="60"/>
    <col min="13557" max="13557" width="4.125" style="60" customWidth="1"/>
    <col min="13558" max="13558" width="9" style="60"/>
    <col min="13559" max="13559" width="33.625" style="60" customWidth="1"/>
    <col min="13560" max="13560" width="4.125" style="60" customWidth="1"/>
    <col min="13561" max="13561" width="9.25" style="60" customWidth="1"/>
    <col min="13562" max="13562" width="4.125" style="60" customWidth="1"/>
    <col min="13563" max="13563" width="9.25" style="60" customWidth="1"/>
    <col min="13564" max="13564" width="4.125" style="60" customWidth="1"/>
    <col min="13565" max="13812" width="9" style="60"/>
    <col min="13813" max="13813" width="4.125" style="60" customWidth="1"/>
    <col min="13814" max="13814" width="9" style="60"/>
    <col min="13815" max="13815" width="33.625" style="60" customWidth="1"/>
    <col min="13816" max="13816" width="4.125" style="60" customWidth="1"/>
    <col min="13817" max="13817" width="9.25" style="60" customWidth="1"/>
    <col min="13818" max="13818" width="4.125" style="60" customWidth="1"/>
    <col min="13819" max="13819" width="9.25" style="60" customWidth="1"/>
    <col min="13820" max="13820" width="4.125" style="60" customWidth="1"/>
    <col min="13821" max="14068" width="9" style="60"/>
    <col min="14069" max="14069" width="4.125" style="60" customWidth="1"/>
    <col min="14070" max="14070" width="9" style="60"/>
    <col min="14071" max="14071" width="33.625" style="60" customWidth="1"/>
    <col min="14072" max="14072" width="4.125" style="60" customWidth="1"/>
    <col min="14073" max="14073" width="9.25" style="60" customWidth="1"/>
    <col min="14074" max="14074" width="4.125" style="60" customWidth="1"/>
    <col min="14075" max="14075" width="9.25" style="60" customWidth="1"/>
    <col min="14076" max="14076" width="4.125" style="60" customWidth="1"/>
    <col min="14077" max="14324" width="9" style="60"/>
    <col min="14325" max="14325" width="4.125" style="60" customWidth="1"/>
    <col min="14326" max="14326" width="9" style="60"/>
    <col min="14327" max="14327" width="33.625" style="60" customWidth="1"/>
    <col min="14328" max="14328" width="4.125" style="60" customWidth="1"/>
    <col min="14329" max="14329" width="9.25" style="60" customWidth="1"/>
    <col min="14330" max="14330" width="4.125" style="60" customWidth="1"/>
    <col min="14331" max="14331" width="9.25" style="60" customWidth="1"/>
    <col min="14332" max="14332" width="4.125" style="60" customWidth="1"/>
    <col min="14333" max="14580" width="9" style="60"/>
    <col min="14581" max="14581" width="4.125" style="60" customWidth="1"/>
    <col min="14582" max="14582" width="9" style="60"/>
    <col min="14583" max="14583" width="33.625" style="60" customWidth="1"/>
    <col min="14584" max="14584" width="4.125" style="60" customWidth="1"/>
    <col min="14585" max="14585" width="9.25" style="60" customWidth="1"/>
    <col min="14586" max="14586" width="4.125" style="60" customWidth="1"/>
    <col min="14587" max="14587" width="9.25" style="60" customWidth="1"/>
    <col min="14588" max="14588" width="4.125" style="60" customWidth="1"/>
    <col min="14589" max="14836" width="9" style="60"/>
    <col min="14837" max="14837" width="4.125" style="60" customWidth="1"/>
    <col min="14838" max="14838" width="9" style="60"/>
    <col min="14839" max="14839" width="33.625" style="60" customWidth="1"/>
    <col min="14840" max="14840" width="4.125" style="60" customWidth="1"/>
    <col min="14841" max="14841" width="9.25" style="60" customWidth="1"/>
    <col min="14842" max="14842" width="4.125" style="60" customWidth="1"/>
    <col min="14843" max="14843" width="9.25" style="60" customWidth="1"/>
    <col min="14844" max="14844" width="4.125" style="60" customWidth="1"/>
    <col min="14845" max="15092" width="9" style="60"/>
    <col min="15093" max="15093" width="4.125" style="60" customWidth="1"/>
    <col min="15094" max="15094" width="9" style="60"/>
    <col min="15095" max="15095" width="33.625" style="60" customWidth="1"/>
    <col min="15096" max="15096" width="4.125" style="60" customWidth="1"/>
    <col min="15097" max="15097" width="9.25" style="60" customWidth="1"/>
    <col min="15098" max="15098" width="4.125" style="60" customWidth="1"/>
    <col min="15099" max="15099" width="9.25" style="60" customWidth="1"/>
    <col min="15100" max="15100" width="4.125" style="60" customWidth="1"/>
    <col min="15101" max="15348" width="9" style="60"/>
    <col min="15349" max="15349" width="4.125" style="60" customWidth="1"/>
    <col min="15350" max="15350" width="9" style="60"/>
    <col min="15351" max="15351" width="33.625" style="60" customWidth="1"/>
    <col min="15352" max="15352" width="4.125" style="60" customWidth="1"/>
    <col min="15353" max="15353" width="9.25" style="60" customWidth="1"/>
    <col min="15354" max="15354" width="4.125" style="60" customWidth="1"/>
    <col min="15355" max="15355" width="9.25" style="60" customWidth="1"/>
    <col min="15356" max="15356" width="4.125" style="60" customWidth="1"/>
    <col min="15357" max="15604" width="9" style="60"/>
    <col min="15605" max="15605" width="4.125" style="60" customWidth="1"/>
    <col min="15606" max="15606" width="9" style="60"/>
    <col min="15607" max="15607" width="33.625" style="60" customWidth="1"/>
    <col min="15608" max="15608" width="4.125" style="60" customWidth="1"/>
    <col min="15609" max="15609" width="9.25" style="60" customWidth="1"/>
    <col min="15610" max="15610" width="4.125" style="60" customWidth="1"/>
    <col min="15611" max="15611" width="9.25" style="60" customWidth="1"/>
    <col min="15612" max="15612" width="4.125" style="60" customWidth="1"/>
    <col min="15613" max="15860" width="9" style="60"/>
    <col min="15861" max="15861" width="4.125" style="60" customWidth="1"/>
    <col min="15862" max="15862" width="9" style="60"/>
    <col min="15863" max="15863" width="33.625" style="60" customWidth="1"/>
    <col min="15864" max="15864" width="4.125" style="60" customWidth="1"/>
    <col min="15865" max="15865" width="9.25" style="60" customWidth="1"/>
    <col min="15866" max="15866" width="4.125" style="60" customWidth="1"/>
    <col min="15867" max="15867" width="9.25" style="60" customWidth="1"/>
    <col min="15868" max="15868" width="4.125" style="60" customWidth="1"/>
    <col min="15869" max="16116" width="9" style="60"/>
    <col min="16117" max="16117" width="4.125" style="60" customWidth="1"/>
    <col min="16118" max="16118" width="9" style="60"/>
    <col min="16119" max="16119" width="33.625" style="60" customWidth="1"/>
    <col min="16120" max="16120" width="4.125" style="60" customWidth="1"/>
    <col min="16121" max="16121" width="9.25" style="60" customWidth="1"/>
    <col min="16122" max="16122" width="4.125" style="60" customWidth="1"/>
    <col min="16123" max="16123" width="9.25" style="60" customWidth="1"/>
    <col min="16124" max="16124" width="4.125" style="60" customWidth="1"/>
    <col min="16125" max="16382" width="9" style="60"/>
    <col min="16383" max="16384" width="9" style="60" customWidth="1"/>
  </cols>
  <sheetData>
    <row r="1" spans="1:10" s="65" customFormat="1" ht="20.25" x14ac:dyDescent="0.25">
      <c r="A1" s="143" t="s">
        <v>120</v>
      </c>
      <c r="B1" s="62"/>
      <c r="C1" s="70"/>
      <c r="D1" s="71"/>
      <c r="E1" s="64"/>
      <c r="F1" s="63"/>
      <c r="G1" s="72" t="s">
        <v>86</v>
      </c>
      <c r="H1" s="72" t="s">
        <v>43</v>
      </c>
      <c r="I1" s="72" t="s">
        <v>44</v>
      </c>
      <c r="J1" s="73"/>
    </row>
    <row r="2" spans="1:10" s="61" customFormat="1" ht="17.25" x14ac:dyDescent="0.2">
      <c r="A2" s="66"/>
      <c r="B2" s="152" t="s">
        <v>149</v>
      </c>
    </row>
    <row r="3" spans="1:10" s="61" customFormat="1" ht="28.5" x14ac:dyDescent="0.2">
      <c r="A3" s="126" t="s">
        <v>50</v>
      </c>
      <c r="B3" s="135" t="s">
        <v>51</v>
      </c>
    </row>
    <row r="4" spans="1:10" s="61" customFormat="1" ht="14.25" x14ac:dyDescent="0.2">
      <c r="A4" s="67" t="s">
        <v>52</v>
      </c>
      <c r="B4" s="136"/>
    </row>
    <row r="5" spans="1:10" s="61" customFormat="1" ht="14.25" x14ac:dyDescent="0.2">
      <c r="A5" s="127" t="s">
        <v>53</v>
      </c>
      <c r="B5" s="135"/>
    </row>
    <row r="6" spans="1:10" s="61" customFormat="1" ht="14.25" x14ac:dyDescent="0.2">
      <c r="A6" s="68" t="s">
        <v>54</v>
      </c>
      <c r="B6" s="137"/>
    </row>
    <row r="7" spans="1:10" s="61" customFormat="1" ht="14.25" x14ac:dyDescent="0.2">
      <c r="A7" s="69" t="s">
        <v>55</v>
      </c>
      <c r="B7" s="138"/>
    </row>
    <row r="8" spans="1:10" s="61" customFormat="1" ht="14.25" x14ac:dyDescent="0.2">
      <c r="A8" s="127" t="s">
        <v>56</v>
      </c>
      <c r="B8" s="135" t="s">
        <v>97</v>
      </c>
    </row>
    <row r="9" spans="1:10" s="61" customFormat="1" ht="14.25" x14ac:dyDescent="0.2">
      <c r="A9" s="68" t="s">
        <v>57</v>
      </c>
      <c r="B9" s="139"/>
    </row>
    <row r="10" spans="1:10" s="61" customFormat="1" ht="14.25" x14ac:dyDescent="0.2">
      <c r="A10" s="69" t="s">
        <v>58</v>
      </c>
      <c r="B10" s="138"/>
    </row>
    <row r="11" spans="1:10" s="61" customFormat="1" ht="14.25" x14ac:dyDescent="0.2">
      <c r="A11" s="68" t="s">
        <v>59</v>
      </c>
      <c r="B11" s="139"/>
    </row>
    <row r="12" spans="1:10" ht="14.25" x14ac:dyDescent="0.2">
      <c r="A12" s="69" t="s">
        <v>60</v>
      </c>
      <c r="B12" s="138"/>
    </row>
    <row r="13" spans="1:10" s="61" customFormat="1" ht="14.25" x14ac:dyDescent="0.2">
      <c r="A13" s="127"/>
      <c r="B13" s="135"/>
    </row>
    <row r="14" spans="1:10" ht="28.5" x14ac:dyDescent="0.2">
      <c r="A14" s="68" t="s">
        <v>61</v>
      </c>
      <c r="B14" s="137"/>
    </row>
    <row r="15" spans="1:10" ht="29.25" thickBot="1" x14ac:dyDescent="0.25">
      <c r="A15" s="69" t="s">
        <v>62</v>
      </c>
      <c r="B15" s="140"/>
    </row>
    <row r="16" spans="1:10" ht="28.5" x14ac:dyDescent="0.2">
      <c r="A16" s="126" t="s">
        <v>50</v>
      </c>
      <c r="B16" s="135" t="s">
        <v>119</v>
      </c>
    </row>
    <row r="17" spans="1:2" ht="14.25" x14ac:dyDescent="0.2">
      <c r="A17" s="67" t="s">
        <v>52</v>
      </c>
      <c r="B17" s="136"/>
    </row>
    <row r="18" spans="1:2" ht="14.25" x14ac:dyDescent="0.2">
      <c r="A18" s="127" t="s">
        <v>53</v>
      </c>
      <c r="B18" s="135"/>
    </row>
    <row r="19" spans="1:2" ht="14.25" x14ac:dyDescent="0.2">
      <c r="A19" s="68" t="s">
        <v>54</v>
      </c>
      <c r="B19" s="137"/>
    </row>
    <row r="20" spans="1:2" ht="14.25" x14ac:dyDescent="0.2">
      <c r="A20" s="69" t="s">
        <v>55</v>
      </c>
      <c r="B20" s="138"/>
    </row>
    <row r="21" spans="1:2" ht="14.25" x14ac:dyDescent="0.2">
      <c r="A21" s="127" t="s">
        <v>56</v>
      </c>
      <c r="B21" s="135" t="s">
        <v>98</v>
      </c>
    </row>
    <row r="22" spans="1:2" ht="14.25" x14ac:dyDescent="0.2">
      <c r="A22" s="68" t="s">
        <v>57</v>
      </c>
      <c r="B22" s="139"/>
    </row>
    <row r="23" spans="1:2" ht="14.25" x14ac:dyDescent="0.2">
      <c r="A23" s="69" t="s">
        <v>58</v>
      </c>
      <c r="B23" s="138"/>
    </row>
    <row r="24" spans="1:2" ht="14.25" x14ac:dyDescent="0.2">
      <c r="A24" s="68" t="s">
        <v>59</v>
      </c>
      <c r="B24" s="139"/>
    </row>
    <row r="25" spans="1:2" ht="14.25" x14ac:dyDescent="0.2">
      <c r="A25" s="69" t="s">
        <v>60</v>
      </c>
      <c r="B25" s="138"/>
    </row>
    <row r="26" spans="1:2" ht="14.25" x14ac:dyDescent="0.2">
      <c r="A26" s="127"/>
      <c r="B26" s="135"/>
    </row>
    <row r="27" spans="1:2" ht="28.5" x14ac:dyDescent="0.2">
      <c r="A27" s="68" t="s">
        <v>61</v>
      </c>
      <c r="B27" s="137"/>
    </row>
    <row r="28" spans="1:2" ht="29.25" thickBot="1" x14ac:dyDescent="0.25">
      <c r="A28" s="69" t="s">
        <v>62</v>
      </c>
      <c r="B28" s="140"/>
    </row>
    <row r="29" spans="1:2" ht="28.5" x14ac:dyDescent="0.2">
      <c r="A29" s="126" t="s">
        <v>50</v>
      </c>
      <c r="B29" s="135" t="s">
        <v>193</v>
      </c>
    </row>
    <row r="30" spans="1:2" ht="14.25" x14ac:dyDescent="0.2">
      <c r="A30" s="67" t="s">
        <v>52</v>
      </c>
      <c r="B30" s="136"/>
    </row>
    <row r="31" spans="1:2" ht="14.25" x14ac:dyDescent="0.2">
      <c r="A31" s="127" t="s">
        <v>53</v>
      </c>
      <c r="B31" s="135"/>
    </row>
    <row r="32" spans="1:2" ht="14.25" x14ac:dyDescent="0.2">
      <c r="A32" s="68" t="s">
        <v>54</v>
      </c>
      <c r="B32" s="137"/>
    </row>
    <row r="33" spans="1:2" ht="14.25" x14ac:dyDescent="0.2">
      <c r="A33" s="69" t="s">
        <v>55</v>
      </c>
      <c r="B33" s="138"/>
    </row>
    <row r="34" spans="1:2" ht="14.25" x14ac:dyDescent="0.2">
      <c r="A34" s="127" t="s">
        <v>56</v>
      </c>
      <c r="B34" s="135" t="s">
        <v>121</v>
      </c>
    </row>
    <row r="35" spans="1:2" ht="14.25" x14ac:dyDescent="0.2">
      <c r="A35" s="68" t="s">
        <v>57</v>
      </c>
      <c r="B35" s="139"/>
    </row>
    <row r="36" spans="1:2" ht="14.25" x14ac:dyDescent="0.2">
      <c r="A36" s="69" t="s">
        <v>58</v>
      </c>
      <c r="B36" s="138"/>
    </row>
    <row r="37" spans="1:2" ht="14.25" x14ac:dyDescent="0.2">
      <c r="A37" s="68" t="s">
        <v>59</v>
      </c>
      <c r="B37" s="139"/>
    </row>
    <row r="38" spans="1:2" ht="14.25" x14ac:dyDescent="0.2">
      <c r="A38" s="69" t="s">
        <v>60</v>
      </c>
      <c r="B38" s="138"/>
    </row>
    <row r="39" spans="1:2" ht="14.25" x14ac:dyDescent="0.2">
      <c r="A39" s="127"/>
      <c r="B39" s="135"/>
    </row>
    <row r="40" spans="1:2" ht="28.5" x14ac:dyDescent="0.2">
      <c r="A40" s="68" t="s">
        <v>61</v>
      </c>
      <c r="B40" s="137"/>
    </row>
    <row r="41" spans="1:2" ht="28.5" x14ac:dyDescent="0.2">
      <c r="A41" s="69" t="s">
        <v>62</v>
      </c>
      <c r="B41" s="138"/>
    </row>
  </sheetData>
  <sheetProtection selectLockedCells="1"/>
  <conditionalFormatting sqref="C1">
    <cfRule type="cellIs" dxfId="2" priority="1" operator="equal">
      <formula>"Yes"</formula>
    </cfRule>
    <cfRule type="cellIs" dxfId="1" priority="2" operator="equal">
      <formula>"No"</formula>
    </cfRule>
    <cfRule type="cellIs" dxfId="0" priority="3" operator="equal">
      <formula>"Please select"</formula>
    </cfRule>
  </conditionalFormatting>
  <printOptions horizontalCentered="1"/>
  <pageMargins left="0.5" right="0.5" top="1" bottom="0.75" header="0.25" footer="0.2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Med-Fin Summ_Exp_old</vt:lpstr>
      <vt:lpstr>EAP - Questionnaire</vt:lpstr>
      <vt:lpstr>EAP Pricing</vt:lpstr>
      <vt:lpstr>Plan Design</vt:lpstr>
      <vt:lpstr>EAP - Proposed-GeoAccess</vt:lpstr>
      <vt:lpstr>'EAP - Questionnaire'!Print_Area</vt:lpstr>
      <vt:lpstr>'Med-Fin Summ_Exp_old'!Print_Area</vt:lpstr>
      <vt:lpstr>'Plan Design'!Print_Area</vt:lpstr>
    </vt:vector>
  </TitlesOfParts>
  <Company>Holmes Murphy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jgriggs</dc:creator>
  <cp:lastModifiedBy>Ashley Oltman</cp:lastModifiedBy>
  <cp:lastPrinted>2019-12-09T19:42:25Z</cp:lastPrinted>
  <dcterms:created xsi:type="dcterms:W3CDTF">2009-01-30T18:30:46Z</dcterms:created>
  <dcterms:modified xsi:type="dcterms:W3CDTF">2024-04-04T19:58:54Z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9a9fb5-8459-489b-9937-9305db2d4a1e_Enabled">
    <vt:lpwstr>True</vt:lpwstr>
  </property>
  <property fmtid="{D5CDD505-2E9C-101B-9397-08002B2CF9AE}" pid="3" name="MSIP_Label_af9a9fb5-8459-489b-9937-9305db2d4a1e_SiteId">
    <vt:lpwstr>08b82c73-ecf6-44a9-8c2f-82dc434cdbf6</vt:lpwstr>
  </property>
  <property fmtid="{D5CDD505-2E9C-101B-9397-08002B2CF9AE}" pid="4" name="MSIP_Label_af9a9fb5-8459-489b-9937-9305db2d4a1e_Owner">
    <vt:lpwstr>JNewman@holmesmurphy.com</vt:lpwstr>
  </property>
  <property fmtid="{D5CDD505-2E9C-101B-9397-08002B2CF9AE}" pid="5" name="MSIP_Label_af9a9fb5-8459-489b-9937-9305db2d4a1e_SetDate">
    <vt:lpwstr>2019-06-14T20:01:05.5146115Z</vt:lpwstr>
  </property>
  <property fmtid="{D5CDD505-2E9C-101B-9397-08002B2CF9AE}" pid="6" name="MSIP_Label_af9a9fb5-8459-489b-9937-9305db2d4a1e_Name">
    <vt:lpwstr>Public</vt:lpwstr>
  </property>
  <property fmtid="{D5CDD505-2E9C-101B-9397-08002B2CF9AE}" pid="7" name="MSIP_Label_af9a9fb5-8459-489b-9937-9305db2d4a1e_Application">
    <vt:lpwstr>Microsoft Azure Information Protection</vt:lpwstr>
  </property>
  <property fmtid="{D5CDD505-2E9C-101B-9397-08002B2CF9AE}" pid="8" name="MSIP_Label_af9a9fb5-8459-489b-9937-9305db2d4a1e_Extended_MSFT_Method">
    <vt:lpwstr>Automatic</vt:lpwstr>
  </property>
  <property fmtid="{D5CDD505-2E9C-101B-9397-08002B2CF9AE}" pid="9" name="Sensitivity">
    <vt:lpwstr>Public</vt:lpwstr>
  </property>
</Properties>
</file>