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rpBen\Midland County\2024\Marketing\Addendeum\Boon Info Requested\"/>
    </mc:Choice>
  </mc:AlternateContent>
  <xr:revisionPtr revIDLastSave="0" documentId="13_ncr:1_{28C6F93E-E2C8-4BB5-99EB-059F2FE02AC6}" xr6:coauthVersionLast="47" xr6:coauthVersionMax="47" xr10:uidLastSave="{00000000-0000-0000-0000-000000000000}"/>
  <bookViews>
    <workbookView xWindow="-108" yWindow="-108" windowWidth="23256" windowHeight="12456" activeTab="1" xr2:uid="{674CE8C2-BB38-434C-BD28-43BC20B35427}"/>
  </bookViews>
  <sheets>
    <sheet name="Cobra June 24" sheetId="1" r:id="rId1"/>
    <sheet name="Retiree June 24 Over 65" sheetId="3" r:id="rId2"/>
    <sheet name="Retiree June 24 Under 65" sheetId="4" r:id="rId3"/>
    <sheet name="Billing Format" sheetId="5" r:id="rId4"/>
    <sheet name="Head Coun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" l="1"/>
  <c r="C40" i="6"/>
  <c r="C31" i="6"/>
  <c r="C23" i="6"/>
  <c r="C15" i="6"/>
  <c r="C54" i="6" s="1"/>
  <c r="C9" i="6"/>
  <c r="C53" i="6" s="1"/>
  <c r="C51" i="6" l="1"/>
  <c r="D28" i="5"/>
  <c r="I24" i="5"/>
  <c r="K24" i="5" s="1"/>
  <c r="K22" i="5"/>
  <c r="I22" i="5"/>
  <c r="I21" i="5"/>
  <c r="K21" i="5" s="1"/>
  <c r="K19" i="5"/>
  <c r="I19" i="5"/>
  <c r="I18" i="5"/>
  <c r="K18" i="5" s="1"/>
  <c r="R18" i="5" s="1"/>
  <c r="K17" i="5"/>
  <c r="I17" i="5"/>
  <c r="I16" i="5"/>
  <c r="K16" i="5" s="1"/>
  <c r="K14" i="5"/>
  <c r="I14" i="5"/>
  <c r="I13" i="5"/>
  <c r="K13" i="5" s="1"/>
  <c r="D8" i="5"/>
  <c r="I23" i="5" s="1"/>
  <c r="K23" i="5" s="1"/>
  <c r="K26" i="5" l="1"/>
  <c r="S18" i="5" s="1"/>
  <c r="I15" i="5"/>
  <c r="K15" i="5" s="1"/>
  <c r="I20" i="5"/>
  <c r="K20" i="5" s="1"/>
  <c r="O91" i="4" l="1"/>
  <c r="N91" i="4"/>
  <c r="H91" i="4"/>
  <c r="G91" i="4"/>
  <c r="R89" i="4"/>
  <c r="R91" i="4" s="1"/>
  <c r="Q89" i="4"/>
  <c r="Q91" i="4" s="1"/>
  <c r="P89" i="4"/>
  <c r="P91" i="4" s="1"/>
  <c r="O89" i="4"/>
  <c r="N89" i="4"/>
  <c r="M89" i="4"/>
  <c r="M91" i="4" s="1"/>
  <c r="K89" i="4"/>
  <c r="K91" i="4" s="1"/>
  <c r="J89" i="4"/>
  <c r="J91" i="4" s="1"/>
  <c r="I89" i="4"/>
  <c r="I91" i="4" s="1"/>
  <c r="H89" i="4"/>
  <c r="G89" i="4"/>
  <c r="F89" i="4"/>
  <c r="F91" i="4" s="1"/>
  <c r="S86" i="4"/>
  <c r="S85" i="4"/>
  <c r="S84" i="4"/>
  <c r="S83" i="4"/>
  <c r="S82" i="4"/>
  <c r="S81" i="4"/>
  <c r="S80" i="4"/>
  <c r="S79" i="4"/>
  <c r="S78" i="4"/>
  <c r="S77" i="4"/>
  <c r="S76" i="4"/>
  <c r="S75" i="4"/>
  <c r="S73" i="4"/>
  <c r="S72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89" i="4" s="1"/>
  <c r="T89" i="4" s="1"/>
  <c r="P170" i="3"/>
  <c r="P168" i="3"/>
  <c r="O168" i="3"/>
  <c r="N168" i="3"/>
  <c r="N170" i="3" s="1"/>
  <c r="M168" i="3"/>
  <c r="M170" i="3" s="1"/>
  <c r="L168" i="3"/>
  <c r="L170" i="3" s="1"/>
  <c r="K168" i="3"/>
  <c r="K170" i="3" s="1"/>
  <c r="J168" i="3"/>
  <c r="J170" i="3" s="1"/>
  <c r="I168" i="3"/>
  <c r="I170" i="3" s="1"/>
  <c r="H168" i="3"/>
  <c r="G168" i="3"/>
  <c r="G170" i="3" s="1"/>
  <c r="F168" i="3"/>
  <c r="F170" i="3" s="1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0" i="3"/>
  <c r="Q69" i="3"/>
  <c r="Q68" i="3"/>
  <c r="Q67" i="3"/>
  <c r="Q66" i="3"/>
  <c r="Q65" i="3"/>
  <c r="Q64" i="3"/>
  <c r="Q63" i="3"/>
  <c r="Q62" i="3"/>
  <c r="Q61" i="3"/>
  <c r="Q60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3" i="3"/>
  <c r="Q12" i="3"/>
  <c r="Q11" i="3"/>
  <c r="Q168" i="3" s="1"/>
  <c r="R168" i="3" s="1"/>
  <c r="Q10" i="3"/>
  <c r="Q9" i="3"/>
  <c r="Q8" i="3"/>
  <c r="Q7" i="3"/>
  <c r="Q11" i="1"/>
  <c r="P11" i="1"/>
  <c r="O11" i="1"/>
  <c r="N11" i="1"/>
  <c r="M11" i="1"/>
  <c r="L11" i="1"/>
  <c r="J11" i="1"/>
  <c r="I11" i="1"/>
  <c r="H11" i="1"/>
  <c r="G11" i="1"/>
  <c r="F11" i="1"/>
  <c r="E11" i="1"/>
  <c r="D11" i="1"/>
  <c r="R7" i="1"/>
  <c r="R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Kimberly B. Said</author>
  </authors>
  <commentList>
    <comment ref="L4" authorId="0" shapeId="0" xr:uid="{448060A3-E733-4122-9529-F2A15702C08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Effective: 1-1-2020
</t>
        </r>
      </text>
    </comment>
    <comment ref="C27" authorId="1" shapeId="0" xr:uid="{80C760B2-5B5D-4A2C-8A62-E741D26275EB}">
      <text>
        <r>
          <rPr>
            <b/>
            <sz val="9"/>
            <color indexed="81"/>
            <rFont val="Tahoma"/>
            <family val="2"/>
          </rPr>
          <t>Kimberly B. Said:</t>
        </r>
        <r>
          <rPr>
            <sz val="9"/>
            <color indexed="81"/>
            <rFont val="Tahoma"/>
            <family val="2"/>
          </rPr>
          <t xml:space="preserve">
Cancelled dental effective 2/1/2022 is on hospice 
</t>
        </r>
      </text>
    </comment>
    <comment ref="C86" authorId="0" shapeId="0" xr:uid="{4E33BC68-29E9-4679-812C-EA16DD5F887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Ted stopped paying insurance premiums since Aug. 2018
</t>
        </r>
      </text>
    </comment>
    <comment ref="C97" authorId="0" shapeId="0" xr:uid="{ACE46B6A-8658-4594-8E09-0E3C8B9A08B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Evangelina
</t>
        </r>
      </text>
    </comment>
    <comment ref="D142" authorId="0" shapeId="0" xr:uid="{C5FDC149-757B-425F-9773-582F46CA627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Mr. Sloan passed away 5/03/17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tc={64224361-D8A3-498B-963F-26115D302731}</author>
    <author>user</author>
    <author>tr105</author>
  </authors>
  <commentList>
    <comment ref="C11" authorId="0" shapeId="0" xr:uid="{64224361-D8A3-498B-963F-26115D302731}">
      <text>
        <t>[Threaded comment]
Your version of Excel allows you to read this threaded comment; however, any edits to it will get removed if the file is opened in a newer version of Excel. Learn more: https://go.microsoft.com/fwlink/?linkid=870924
Comment:
    Ron passed away 5/28/2019</t>
      </text>
    </comment>
    <comment ref="C13" authorId="1" shapeId="0" xr:uid="{47D93F44-6351-4DAA-B41B-65DAA1A43AD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Karen passed away 2-01-19
</t>
        </r>
      </text>
    </comment>
    <comment ref="C14" authorId="1" shapeId="0" xr:uid="{FB83DBE0-BCDE-44C6-9ADC-AD10BEAE7FB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Jose passed away 3/02/17
</t>
        </r>
      </text>
    </comment>
    <comment ref="C17" authorId="2" shapeId="0" xr:uid="{42962F97-0143-4E5A-9C60-592F3B2AC01D}">
      <text>
        <r>
          <rPr>
            <b/>
            <sz val="8"/>
            <color indexed="81"/>
            <rFont val="Tahoma"/>
            <family val="2"/>
          </rPr>
          <t>tr105:</t>
        </r>
        <r>
          <rPr>
            <sz val="8"/>
            <color indexed="81"/>
            <rFont val="Tahoma"/>
            <family val="2"/>
          </rPr>
          <t xml:space="preserve">
Mr. Brown passed away on 09/03/06. Spouse to keep health only
Emma Lou-Spouse</t>
        </r>
      </text>
    </comment>
    <comment ref="C24" authorId="1" shapeId="0" xr:uid="{601E6AC5-CEA5-41A5-8413-58E616E7B93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SP: Vickie Day (remarried)
Spouse of Robert Hiner - employee (passed)</t>
        </r>
      </text>
    </comment>
    <comment ref="C27" authorId="1" shapeId="0" xr:uid="{062443FA-E280-400F-A3C1-253DEA196D9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Barbara passed away 8/9/16
</t>
        </r>
      </text>
    </comment>
    <comment ref="C45" authorId="1" shapeId="0" xr:uid="{06870EBA-74DE-484A-B520-A162606F796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Ofelia-Spouse</t>
        </r>
      </text>
    </comment>
    <comment ref="C46" authorId="1" shapeId="0" xr:uid="{79DE5996-F7AE-462A-A01D-3929FEC7D26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JD Luckie passed away 5-31-19
</t>
        </r>
      </text>
    </comment>
    <comment ref="C49" authorId="1" shapeId="0" xr:uid="{07B3F6B3-29A3-4F2B-9B0B-8E1BF57090A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Joe passed: 1-9-16</t>
        </r>
      </text>
    </comment>
    <comment ref="E58" authorId="1" shapeId="0" xr:uid="{06F2B538-5673-4609-A8E5-7D9781ED688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Spouse passed away April 2018
</t>
        </r>
      </text>
    </comment>
    <comment ref="C77" authorId="1" shapeId="0" xr:uid="{225B036E-F6E4-4718-903F-992A4B018A2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Frances passed 6-6-19
</t>
        </r>
      </text>
    </comment>
  </commentList>
</comments>
</file>

<file path=xl/sharedStrings.xml><?xml version="1.0" encoding="utf-8"?>
<sst xmlns="http://schemas.openxmlformats.org/spreadsheetml/2006/main" count="743" uniqueCount="331">
  <si>
    <t>COBRA</t>
  </si>
  <si>
    <t>HEALTH</t>
  </si>
  <si>
    <t>DENTAL</t>
  </si>
  <si>
    <t xml:space="preserve">CURRENT RATES </t>
  </si>
  <si>
    <t>EMP ONLY</t>
  </si>
  <si>
    <t>EMP/SP</t>
  </si>
  <si>
    <t>EMP/FAM</t>
  </si>
  <si>
    <t>EMP/CHILD</t>
  </si>
  <si>
    <t>SP/CHILD</t>
  </si>
  <si>
    <t>SP ONLY</t>
  </si>
  <si>
    <t>CHILD ONLY</t>
  </si>
  <si>
    <t>EMP/CHILD OR SP/CHILD</t>
  </si>
  <si>
    <t>TOTAL</t>
  </si>
  <si>
    <t>DUE</t>
  </si>
  <si>
    <t>Rate Increase</t>
  </si>
  <si>
    <t>Retiree Only</t>
  </si>
  <si>
    <t>Ret/Sp</t>
  </si>
  <si>
    <t>Spouse</t>
  </si>
  <si>
    <t>Ret/Child</t>
  </si>
  <si>
    <t>Ret/Family</t>
  </si>
  <si>
    <t>Ret. Only</t>
  </si>
  <si>
    <t>Ret. &amp; Sp.</t>
  </si>
  <si>
    <t>Family</t>
  </si>
  <si>
    <t>Other</t>
  </si>
  <si>
    <t>Health</t>
  </si>
  <si>
    <t>Only</t>
  </si>
  <si>
    <t>Dental</t>
  </si>
  <si>
    <t>Spouse only Dental</t>
  </si>
  <si>
    <t>DOB</t>
  </si>
  <si>
    <t xml:space="preserve">County Pays for Employee  950.00                           </t>
  </si>
  <si>
    <t>County Pays for Employee 950.00</t>
  </si>
  <si>
    <t>County Pays for Employee 40.00</t>
  </si>
  <si>
    <t>Count as Employee only</t>
  </si>
  <si>
    <t>CURRENT RATES</t>
  </si>
  <si>
    <t xml:space="preserve">FOR </t>
  </si>
  <si>
    <t>Amt. Due</t>
  </si>
  <si>
    <t>Total</t>
  </si>
  <si>
    <t>CLINIC</t>
  </si>
  <si>
    <t>Per Mth.</t>
  </si>
  <si>
    <t>Due</t>
  </si>
  <si>
    <t>Retiree Health &amp; Dental</t>
  </si>
  <si>
    <t>Effective 2/1/2021</t>
  </si>
  <si>
    <t>Effective 8/1/2021</t>
  </si>
  <si>
    <t>Effective 5/1/2022</t>
  </si>
  <si>
    <t>Effective: 9/01/2018 *Turned 65 Aug 2018</t>
  </si>
  <si>
    <t>Effective: 1/01/2020</t>
  </si>
  <si>
    <t>Retiree Heealth &amp; Dental</t>
  </si>
  <si>
    <t>Effective: 5/1/2021</t>
  </si>
  <si>
    <t>Effective 4/1/2023</t>
  </si>
  <si>
    <t>Retiree &amp; Spouse Health &amp; Dental</t>
  </si>
  <si>
    <t>Effective: 9/01/2017</t>
  </si>
  <si>
    <t>Retiree Health/Ret &amp; Sp Dental</t>
  </si>
  <si>
    <t>Retiree &amp; Sp Medical &amp; Dental</t>
  </si>
  <si>
    <t>Starts 11/01/2007</t>
  </si>
  <si>
    <t>Effective: 5/1/2020</t>
  </si>
  <si>
    <t>Effective 4/1/2022</t>
  </si>
  <si>
    <t>Retiree &amp; Sp Health &amp; Dental</t>
  </si>
  <si>
    <t>Effective 8/1/2023</t>
  </si>
  <si>
    <t>Effective: 8/01/2018</t>
  </si>
  <si>
    <t>Effective: 10/01/2015</t>
  </si>
  <si>
    <t>Retiree's H&amp;D/Spouse D</t>
  </si>
  <si>
    <t>Turned 65 in Feb 2015</t>
  </si>
  <si>
    <t>Retiree Health</t>
  </si>
  <si>
    <t>Effective: 4/1/2020</t>
  </si>
  <si>
    <r>
      <t xml:space="preserve">Retiree's Health </t>
    </r>
    <r>
      <rPr>
        <strike/>
        <sz val="10"/>
        <rFont val="Arial"/>
        <family val="2"/>
      </rPr>
      <t>&amp; Dental</t>
    </r>
  </si>
  <si>
    <t>Turned 65 in Nov 2016</t>
  </si>
  <si>
    <t>Retiree's Health &amp; Dental</t>
  </si>
  <si>
    <t>Effective: 6/01/2018</t>
  </si>
  <si>
    <t>Effective 04/01/2011</t>
  </si>
  <si>
    <t>Effective 1/1/2023</t>
  </si>
  <si>
    <t>Effective 7/1/2023</t>
  </si>
  <si>
    <t>Turned 65 on 10/15/2015</t>
  </si>
  <si>
    <t>Effective: 9/01/2018</t>
  </si>
  <si>
    <t xml:space="preserve">Retiree Health  </t>
  </si>
  <si>
    <t>Effective 01/01/2010</t>
  </si>
  <si>
    <t>Turned 65 on 6/29/1950</t>
  </si>
  <si>
    <t>Effective 12/01/09</t>
  </si>
  <si>
    <r>
      <rPr>
        <strike/>
        <sz val="10"/>
        <rFont val="Arial"/>
        <family val="2"/>
      </rPr>
      <t>Retiree &amp;</t>
    </r>
    <r>
      <rPr>
        <sz val="11"/>
        <color theme="1"/>
        <rFont val="Aptos Narrow"/>
        <family val="2"/>
        <scheme val="minor"/>
      </rPr>
      <t xml:space="preserve"> Sp Health &amp; Dental</t>
    </r>
  </si>
  <si>
    <t>Retiree &amp; Family  H&amp;D</t>
  </si>
  <si>
    <t xml:space="preserve">Effective 2/1/2023 </t>
  </si>
  <si>
    <t>Effective 2/01/2016</t>
  </si>
  <si>
    <t>Retiree's Health Ret &amp; Sp Dental</t>
  </si>
  <si>
    <r>
      <rPr>
        <strike/>
        <sz val="10"/>
        <rFont val="Arial"/>
        <family val="2"/>
      </rPr>
      <t>Retiree Health &amp;</t>
    </r>
    <r>
      <rPr>
        <sz val="11"/>
        <color theme="1"/>
        <rFont val="Aptos Narrow"/>
        <family val="2"/>
        <scheme val="minor"/>
      </rPr>
      <t xml:space="preserve"> Sp </t>
    </r>
    <r>
      <rPr>
        <strike/>
        <sz val="10"/>
        <rFont val="Arial"/>
        <family val="2"/>
      </rPr>
      <t>&amp; Ret</t>
    </r>
    <r>
      <rPr>
        <sz val="11"/>
        <color theme="1"/>
        <rFont val="Aptos Narrow"/>
        <family val="2"/>
        <scheme val="minor"/>
      </rPr>
      <t xml:space="preserve"> Dental</t>
    </r>
  </si>
  <si>
    <t>Effective 03/01/2011</t>
  </si>
  <si>
    <t>Effective 10/01/2015</t>
  </si>
  <si>
    <t>Spouse Health &amp; Dental</t>
  </si>
  <si>
    <t>Effective 10/1/2021</t>
  </si>
  <si>
    <t>Effective 8/1/2022</t>
  </si>
  <si>
    <t>Turns 65 on 6/14/1950</t>
  </si>
  <si>
    <t>Effective 7/1/2022</t>
  </si>
  <si>
    <t>Effective: 10/01/2018 Turned 65 yr in Sept 2018</t>
  </si>
  <si>
    <t>Ret Health/Ret &amp; Sp Dental</t>
  </si>
  <si>
    <t>Turned 65 8/18/2020</t>
  </si>
  <si>
    <t>Turned 65 on 3/09/18</t>
  </si>
  <si>
    <t>Turned 65 on 11/6/1957</t>
  </si>
  <si>
    <t>Effective 6/1/2023</t>
  </si>
  <si>
    <t>Turned 65 on 10/15/2016</t>
  </si>
  <si>
    <t>Effective 10/1/2023</t>
  </si>
  <si>
    <t>Effective:  5/01/2017</t>
  </si>
  <si>
    <t>Effective 5/1/2024</t>
  </si>
  <si>
    <t>Effective 11/1/2022</t>
  </si>
  <si>
    <t>Effective 12/1/2020</t>
  </si>
  <si>
    <t>Effective: 4/1/2021</t>
  </si>
  <si>
    <t>Turned 65 in Dec 2015</t>
  </si>
  <si>
    <t>Eff 4/1/2023</t>
  </si>
  <si>
    <t>Effective 8/01/2015</t>
  </si>
  <si>
    <t xml:space="preserve">Retiree Health &amp; Dental </t>
  </si>
  <si>
    <t>Effective 06/01/2015</t>
  </si>
  <si>
    <t>Retiree &amp; Sp Health Only</t>
  </si>
  <si>
    <t>Effective: 2-01-17</t>
  </si>
  <si>
    <t>Retiree &amp; Family H&amp;D</t>
  </si>
  <si>
    <t>Turned 65 on 9/14/2020</t>
  </si>
  <si>
    <t>Effective 12/01/2011</t>
  </si>
  <si>
    <t>Effective 2/1/2022</t>
  </si>
  <si>
    <t>Effective: 9/01/2019</t>
  </si>
  <si>
    <t>Retiree &amp; Spouse  H&amp;D</t>
  </si>
  <si>
    <t>Effective 6/1/2022</t>
  </si>
  <si>
    <t>3/04/1856</t>
  </si>
  <si>
    <t>Effective 4/1/2021</t>
  </si>
  <si>
    <t>Retiree Health Only</t>
  </si>
  <si>
    <t>Effective: 8-01-2018 (Stopped paying premiums)</t>
  </si>
  <si>
    <t>Turns 65 on 7/09/1950</t>
  </si>
  <si>
    <t>Retiree's Family Health &amp; Dental</t>
  </si>
  <si>
    <t>Turned 65 in Jan 2015, new rate eff: 2/01/2015</t>
  </si>
  <si>
    <t>Retired 5/31/2016</t>
  </si>
  <si>
    <t>Effective 01/01/2017 Moved to Retiree &amp; Sp eff 1/1/2024</t>
  </si>
  <si>
    <t>Effective 5/01/2015</t>
  </si>
  <si>
    <t>Retiree &amp; Child Health &amp; Dental</t>
  </si>
  <si>
    <t>Retired: 4/27/2018</t>
  </si>
  <si>
    <r>
      <t>Retiree</t>
    </r>
    <r>
      <rPr>
        <strike/>
        <sz val="10"/>
        <rFont val="Arial"/>
        <family val="2"/>
      </rPr>
      <t xml:space="preserve"> &amp; Sp</t>
    </r>
    <r>
      <rPr>
        <sz val="11"/>
        <color theme="1"/>
        <rFont val="Aptos Narrow"/>
        <family val="2"/>
        <scheme val="minor"/>
      </rPr>
      <t xml:space="preserve"> Health &amp; Dental</t>
    </r>
  </si>
  <si>
    <t>Effective: 9/1/2021 dropped spouse from insurance 4/01/2016 *Son turned 26 3/2016</t>
  </si>
  <si>
    <t>Effective: 12/01/2019</t>
  </si>
  <si>
    <t>Started May 2005</t>
  </si>
  <si>
    <t>Effective April 1, 2016</t>
  </si>
  <si>
    <t>Effective 12/1/2023</t>
  </si>
  <si>
    <t>Effective 10/01/2011</t>
  </si>
  <si>
    <t>Effective April 1, 2011</t>
  </si>
  <si>
    <t>Effective 12/1/2021</t>
  </si>
  <si>
    <t>Effective: 7/01/2019</t>
  </si>
  <si>
    <t>Starts March 2010</t>
  </si>
  <si>
    <t>Effecitve: 4/01/2019</t>
  </si>
  <si>
    <t>Effective: 12/1/2020</t>
  </si>
  <si>
    <t>Effective:  12/1/2019</t>
  </si>
  <si>
    <r>
      <t xml:space="preserve">Retiree &amp; Sp </t>
    </r>
    <r>
      <rPr>
        <strike/>
        <sz val="10"/>
        <rFont val="Arial"/>
        <family val="2"/>
      </rPr>
      <t>Health &amp;</t>
    </r>
    <r>
      <rPr>
        <sz val="11"/>
        <color theme="1"/>
        <rFont val="Aptos Narrow"/>
        <family val="2"/>
        <scheme val="minor"/>
      </rPr>
      <t xml:space="preserve"> Dental</t>
    </r>
  </si>
  <si>
    <t>Effective: 11/01/2018 turned 65 in Oct 2018</t>
  </si>
  <si>
    <t xml:space="preserve"> </t>
  </si>
  <si>
    <t>Effective 3/1/2012</t>
  </si>
  <si>
    <t>Effective 04/01/09 EFF 9/1/2022 Retiree only wife passed away 8/26/2022</t>
  </si>
  <si>
    <t>Effective 4/01/17</t>
  </si>
  <si>
    <t>Effective 1/1/2024</t>
  </si>
  <si>
    <t>Effective: 1/01/2019</t>
  </si>
  <si>
    <t>Wife passed away in September 07</t>
  </si>
  <si>
    <t>Retiree Healyh &amp; Dental</t>
  </si>
  <si>
    <t>Turned 65 on 5/28/2020</t>
  </si>
  <si>
    <t>Turned 65 on 10/26/2016</t>
  </si>
  <si>
    <r>
      <t xml:space="preserve">Retiree Health </t>
    </r>
    <r>
      <rPr>
        <strike/>
        <sz val="10"/>
        <rFont val="Arial"/>
        <family val="2"/>
      </rPr>
      <t>&amp;</t>
    </r>
    <r>
      <rPr>
        <sz val="11"/>
        <color theme="1"/>
        <rFont val="Aptos Narrow"/>
        <family val="2"/>
        <scheme val="minor"/>
      </rPr>
      <t xml:space="preserve"> </t>
    </r>
    <r>
      <rPr>
        <strike/>
        <sz val="10"/>
        <rFont val="Arial"/>
        <family val="2"/>
      </rPr>
      <t>Dental</t>
    </r>
  </si>
  <si>
    <t>Turned 65 on 12/6/2020</t>
  </si>
  <si>
    <t>Effective: 3/1/2020</t>
  </si>
  <si>
    <t>Effective 01/01/08</t>
  </si>
  <si>
    <t>Effective:  1/01/2019</t>
  </si>
  <si>
    <t>Effective 11/01/2015 / Son turned 26yr in Feb 2017</t>
  </si>
  <si>
    <t>Effecitve: 8/1/18 (spouse passed away 7-14-18)</t>
  </si>
  <si>
    <t>Effecitve: 9/01/2018</t>
  </si>
  <si>
    <t>Retiree Health Ret&amp; Sp Dental</t>
  </si>
  <si>
    <t>Eff 5/1/2023</t>
  </si>
  <si>
    <t>Eff: 6/01/2017</t>
  </si>
  <si>
    <t>Eff 2/01/2016</t>
  </si>
  <si>
    <t>Starts 06/01/08</t>
  </si>
  <si>
    <t>Eff 1/01/2017</t>
  </si>
  <si>
    <t>Turned 65 on 10/26/2023</t>
  </si>
  <si>
    <t>Effective:  6/01/2018</t>
  </si>
  <si>
    <t>Starts July 07</t>
  </si>
  <si>
    <t xml:space="preserve">Ret Health &amp; Ret/Sp Dental </t>
  </si>
  <si>
    <t>Retired 11/30/2015</t>
  </si>
  <si>
    <t>Started 06/01/08 wife passed away 12/1/2020</t>
  </si>
  <si>
    <t>Spouse &amp; Ret Health &amp; Dental</t>
  </si>
  <si>
    <t>Effective 12/1/2022</t>
  </si>
  <si>
    <t>Eff: 10/01/2017</t>
  </si>
  <si>
    <t>Effective 01/01/2011</t>
  </si>
  <si>
    <t>Effective: 2/01/2020</t>
  </si>
  <si>
    <r>
      <t xml:space="preserve">Retiree </t>
    </r>
    <r>
      <rPr>
        <strike/>
        <sz val="10"/>
        <rFont val="Arial"/>
        <family val="2"/>
      </rPr>
      <t>&amp; Sp</t>
    </r>
    <r>
      <rPr>
        <sz val="11"/>
        <color theme="1"/>
        <rFont val="Aptos Narrow"/>
        <family val="2"/>
        <scheme val="minor"/>
      </rPr>
      <t xml:space="preserve"> Health &amp; Dental</t>
    </r>
  </si>
  <si>
    <t>Spouse passed away 5/11/2021</t>
  </si>
  <si>
    <t>Effective: 1/1/2022</t>
  </si>
  <si>
    <t>Starts 11/04/14 No Break in Svc</t>
  </si>
  <si>
    <t>Total Participants</t>
  </si>
  <si>
    <t>Sp &amp; Ch</t>
  </si>
  <si>
    <t xml:space="preserve">Only </t>
  </si>
  <si>
    <t>Supplement</t>
  </si>
  <si>
    <t>Per Mth</t>
  </si>
  <si>
    <t>Effective 3/1/2023</t>
  </si>
  <si>
    <t>Effective 7/1/2021</t>
  </si>
  <si>
    <t>Effective 9/1/2020</t>
  </si>
  <si>
    <t>Retiree &amp; Child Health</t>
  </si>
  <si>
    <t>Effective 12/12021</t>
  </si>
  <si>
    <t>Eff 1/1/2023</t>
  </si>
  <si>
    <t>Eff: 3/01/2019</t>
  </si>
  <si>
    <t xml:space="preserve">Eff: 4/01/2017 </t>
  </si>
  <si>
    <t>Effective 1/1/2021</t>
  </si>
  <si>
    <t>Spouse Health Only</t>
  </si>
  <si>
    <t>Mr. Brown passed away 09/03/06/Spouse to keep spouse health</t>
  </si>
  <si>
    <t>Child turned 26yr Feb 2017.</t>
  </si>
  <si>
    <t>Spouse to keep coverage</t>
  </si>
  <si>
    <t>Retiree &amp; Child Health &amp; Family Dental</t>
  </si>
  <si>
    <t>Rob passed 12/13/14</t>
  </si>
  <si>
    <t>Effective 9/1/2021</t>
  </si>
  <si>
    <t>Effective: 9-01-2016</t>
  </si>
  <si>
    <t>Effective: 8-01-2018</t>
  </si>
  <si>
    <t>Spouse Supp &amp; Sp Dental</t>
  </si>
  <si>
    <t>Effective: 12/1/2019</t>
  </si>
  <si>
    <t xml:space="preserve">Retiree &amp; Spouse Dental </t>
  </si>
  <si>
    <t>Retiree &amp; Spouse Health Retiree Dental</t>
  </si>
  <si>
    <t>Retiree Dental</t>
  </si>
  <si>
    <t>Cancelled Health 6/16/2010</t>
  </si>
  <si>
    <t>Effective:  7/01/2017</t>
  </si>
  <si>
    <t>Retiree Spouse Dental</t>
  </si>
  <si>
    <t>Effective: 4/01/2018 - Keith passed away 3/5/18</t>
  </si>
  <si>
    <t>Retiree Helath &amp; Dental</t>
  </si>
  <si>
    <t>Effective: 11/1/2023</t>
  </si>
  <si>
    <t xml:space="preserve">Spouse Health &amp; Dental </t>
  </si>
  <si>
    <t>Effective: 6/01/2019</t>
  </si>
  <si>
    <r>
      <rPr>
        <strike/>
        <sz val="10"/>
        <rFont val="Arial"/>
        <family val="2"/>
      </rPr>
      <t>Retiree &amp;</t>
    </r>
    <r>
      <rPr>
        <sz val="11"/>
        <color theme="1"/>
        <rFont val="Aptos Narrow"/>
        <family val="2"/>
        <scheme val="minor"/>
      </rPr>
      <t xml:space="preserve"> Spouse Dental</t>
    </r>
  </si>
  <si>
    <t>Lucia passed away 8/7/2023</t>
  </si>
  <si>
    <t>Effective: 05/01/2016</t>
  </si>
  <si>
    <t>Joe Passed away 1/09/2016</t>
  </si>
  <si>
    <t>Retiree Health (only) Ret/Sp Dental</t>
  </si>
  <si>
    <t>Effecitve: 4/1/2020</t>
  </si>
  <si>
    <t>Effective:  2/01/2018</t>
  </si>
  <si>
    <t>Effective: 1/01/2015</t>
  </si>
  <si>
    <t>Effective: 5/2018, spouse passed away April 2018</t>
  </si>
  <si>
    <t>Retiree's &amp; Spouse Dental</t>
  </si>
  <si>
    <t>Effective: 6/01/2020</t>
  </si>
  <si>
    <t>Effective 9/1/2023</t>
  </si>
  <si>
    <t>Effective 2/1/2024</t>
  </si>
  <si>
    <t>Retiree Health &amp; Dental Family</t>
  </si>
  <si>
    <t>Retired 7/27/2020</t>
  </si>
  <si>
    <t>Retired 12/31/2010</t>
  </si>
  <si>
    <t>Spouse &amp; Child H &amp; Dental</t>
  </si>
  <si>
    <t>Starts 03/01/2011 Earl passed away 4/24/2021</t>
  </si>
  <si>
    <t>Retiree Jesse passed away 2/04/2015 (Spouse Ins only)</t>
  </si>
  <si>
    <t>Effective: 8/01/2017</t>
  </si>
  <si>
    <t>Spouse &amp; Child Health &amp; Dental</t>
  </si>
  <si>
    <t>Efective: 9/01/2018</t>
  </si>
  <si>
    <t>Retiree &amp; Souse Health &amp; Dental</t>
  </si>
  <si>
    <t>Effective 3/1/2021</t>
  </si>
  <si>
    <r>
      <rPr>
        <strike/>
        <sz val="10"/>
        <rFont val="Arial"/>
        <family val="2"/>
      </rPr>
      <t>Retiree &amp;</t>
    </r>
    <r>
      <rPr>
        <sz val="11"/>
        <color theme="1"/>
        <rFont val="Aptos Narrow"/>
        <family val="2"/>
        <scheme val="minor"/>
      </rPr>
      <t xml:space="preserve"> Spouse Health &amp; Dental</t>
    </r>
  </si>
  <si>
    <t>Effective: 8/01/2019 EFFECTIVE 10/1/2021</t>
  </si>
  <si>
    <t>Retired 09/30/09</t>
  </si>
  <si>
    <t>Retiree &amp; Sp Dental</t>
  </si>
  <si>
    <t>not included</t>
  </si>
  <si>
    <t>MIDLAND COUNTY</t>
  </si>
  <si>
    <t>BOON-CHAPMAN MONTHLY INVOICE</t>
  </si>
  <si>
    <t>FISCAL YEAR 10/01/2023-09/30/2024</t>
  </si>
  <si>
    <t>Participation Counts:</t>
  </si>
  <si>
    <t>Medical</t>
  </si>
  <si>
    <t>Single</t>
  </si>
  <si>
    <t>Month:</t>
  </si>
  <si>
    <t>May 2024</t>
  </si>
  <si>
    <t>Company</t>
  </si>
  <si>
    <t>Fee</t>
  </si>
  <si>
    <t>Employees</t>
  </si>
  <si>
    <t>Fixed Cost/Fees:</t>
  </si>
  <si>
    <t>Medical Claims Administration</t>
  </si>
  <si>
    <t>Boon-Chapman</t>
  </si>
  <si>
    <t>PEPM</t>
  </si>
  <si>
    <t>Dental Claims Administration</t>
  </si>
  <si>
    <t>Utilization Review</t>
  </si>
  <si>
    <t>Prime DX</t>
  </si>
  <si>
    <t>Changed to PrimeDx effective 11/1/15</t>
  </si>
  <si>
    <t>PPO Network - Medical</t>
  </si>
  <si>
    <t>Aetna</t>
  </si>
  <si>
    <t>PPO Network - Dental</t>
  </si>
  <si>
    <t>Guardian</t>
  </si>
  <si>
    <t>Dental PPO Effective 11/1/15</t>
  </si>
  <si>
    <t>Specific Stop Loss - Single</t>
  </si>
  <si>
    <t>Specific Stop Loss - Familly</t>
  </si>
  <si>
    <t>Aggregate Stop Loss</t>
  </si>
  <si>
    <t>COBRA Administartion Fee</t>
  </si>
  <si>
    <t>Effective 9/1/17</t>
  </si>
  <si>
    <t>Telemedicine - Teladoc</t>
  </si>
  <si>
    <t>Effective 01/1/19 (Rate Change 10/2020)</t>
  </si>
  <si>
    <t>Care Navigation</t>
  </si>
  <si>
    <t>Effective 10/01/20</t>
  </si>
  <si>
    <t>Compliance Fee</t>
  </si>
  <si>
    <t>Effective 10/01/23</t>
  </si>
  <si>
    <t>TOTAL DUE:</t>
  </si>
  <si>
    <r>
      <t xml:space="preserve">Payment due on the </t>
    </r>
    <r>
      <rPr>
        <b/>
        <sz val="10"/>
        <color indexed="10"/>
        <rFont val="Arial"/>
        <family val="2"/>
      </rPr>
      <t>1st</t>
    </r>
    <r>
      <rPr>
        <b/>
        <sz val="10"/>
        <rFont val="Arial"/>
        <family val="2"/>
      </rPr>
      <t xml:space="preserve"> of:</t>
    </r>
  </si>
  <si>
    <t>For Midland County Use ONLY:</t>
  </si>
  <si>
    <t>Please make payment to:</t>
  </si>
  <si>
    <t>Approved by:</t>
  </si>
  <si>
    <t>Please send payment to:</t>
  </si>
  <si>
    <t>PO Box 9201</t>
  </si>
  <si>
    <t>Completed by:</t>
  </si>
  <si>
    <t>Austin, TX 78766</t>
  </si>
  <si>
    <t>NOTES:</t>
  </si>
  <si>
    <t xml:space="preserve">PEPM = per employee per month.  </t>
  </si>
  <si>
    <t>These numbers should include all members on the medical plan including active employees, COBRA and retirees.</t>
  </si>
  <si>
    <t xml:space="preserve"> MIDLAND COUNTY</t>
  </si>
  <si>
    <t xml:space="preserve">FOR THE MONTH OF: </t>
  </si>
  <si>
    <t>MAY 2024</t>
  </si>
  <si>
    <t>Number</t>
  </si>
  <si>
    <t>of EE's</t>
  </si>
  <si>
    <t>Medical Plan</t>
  </si>
  <si>
    <t>Employee only</t>
  </si>
  <si>
    <t>Employee + Child(ren)</t>
  </si>
  <si>
    <t>Employee + Spouse</t>
  </si>
  <si>
    <t>Employee + Family</t>
  </si>
  <si>
    <t>Subtotal</t>
  </si>
  <si>
    <t>Dental Plan</t>
  </si>
  <si>
    <t>Employee Only</t>
  </si>
  <si>
    <t>Employee &amp; Child(ren)</t>
  </si>
  <si>
    <t>Employee &amp; Spouse</t>
  </si>
  <si>
    <t>Employee &amp; Family</t>
  </si>
  <si>
    <t>RETIREE &amp; OTHER-Med. Plan</t>
  </si>
  <si>
    <t>(Includes Denise Naylor)</t>
  </si>
  <si>
    <t>Employee Children</t>
  </si>
  <si>
    <t>Spouse/Children Only</t>
  </si>
  <si>
    <t>COUNT AS EMPL/CHILD  HCC</t>
  </si>
  <si>
    <t>Spouse Only</t>
  </si>
  <si>
    <t>COUNT AS SINGLE FOR HCC</t>
  </si>
  <si>
    <t xml:space="preserve">           </t>
  </si>
  <si>
    <t>RETIREE &amp; OTHER-Den. Plan</t>
  </si>
  <si>
    <t>Employee &amp; Children</t>
  </si>
  <si>
    <t>COBRA-Med. Plan</t>
  </si>
  <si>
    <t>COUNT AS SINGLE FOR  HCC</t>
  </si>
  <si>
    <t>Child(ren) Only</t>
  </si>
  <si>
    <t>COBRA-Den. Plan</t>
  </si>
  <si>
    <t>Total Medical</t>
  </si>
  <si>
    <t>Total Dental</t>
  </si>
  <si>
    <t>Effective: 7/01/2016  passed away 4/30/2023</t>
  </si>
  <si>
    <t>Effective 07/01/06 passed away 5/27/2021 going to spouse only coverage</t>
  </si>
  <si>
    <t>Effective: 4/1/2020  (decided to drop her from medical)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</si>
</sst>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#,##0.00;[Red]#,##0.00"/>
    <numFmt numFmtId="166" formatCode="&quot;$&quot;#,##0.00"/>
    <numFmt numFmtId="167" formatCode="&quot;$&quot;#,##0.00;[Red]&quot;$&quot;#,##0.00"/>
    <numFmt numFmtId="168" formatCode="mm/dd/yy;@"/>
    <numFmt numFmtId="169" formatCode="mmmm\ yyyy"/>
  </numFmts>
  <fonts count="34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i/>
      <u/>
      <sz val="8"/>
      <color rgb="FFFF0000"/>
      <name val="Arial"/>
      <family val="2"/>
    </font>
    <font>
      <u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 Narrow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8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0" borderId="0" xfId="0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0" borderId="0" xfId="0" applyFont="1"/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7" fontId="1" fillId="0" borderId="0" xfId="0" applyNumberFormat="1" applyFont="1"/>
    <xf numFmtId="0" fontId="0" fillId="0" borderId="1" xfId="0" applyBorder="1"/>
    <xf numFmtId="41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41" fontId="1" fillId="0" borderId="0" xfId="0" applyNumberFormat="1" applyFont="1"/>
    <xf numFmtId="43" fontId="1" fillId="0" borderId="0" xfId="0" applyNumberFormat="1" applyFont="1" applyAlignment="1">
      <alignment horizontal="center"/>
    </xf>
    <xf numFmtId="41" fontId="2" fillId="5" borderId="0" xfId="0" applyNumberFormat="1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166" fontId="1" fillId="5" borderId="0" xfId="0" applyNumberFormat="1" applyFont="1" applyFill="1" applyAlignment="1">
      <alignment horizontal="center"/>
    </xf>
    <xf numFmtId="166" fontId="0" fillId="5" borderId="0" xfId="0" applyNumberFormat="1" applyFill="1"/>
    <xf numFmtId="168" fontId="4" fillId="0" borderId="0" xfId="0" applyNumberFormat="1" applyFont="1"/>
    <xf numFmtId="14" fontId="9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6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3" fontId="4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center" wrapText="1"/>
    </xf>
    <xf numFmtId="168" fontId="4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/>
    <xf numFmtId="0" fontId="4" fillId="7" borderId="0" xfId="0" applyFont="1" applyFill="1"/>
    <xf numFmtId="0" fontId="4" fillId="2" borderId="0" xfId="0" applyFont="1" applyFill="1"/>
    <xf numFmtId="168" fontId="4" fillId="7" borderId="0" xfId="0" applyNumberFormat="1" applyFont="1" applyFill="1"/>
    <xf numFmtId="168" fontId="4" fillId="8" borderId="0" xfId="0" applyNumberFormat="1" applyFont="1" applyFill="1"/>
    <xf numFmtId="0" fontId="4" fillId="8" borderId="0" xfId="0" applyFont="1" applyFill="1"/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4" fontId="4" fillId="8" borderId="2" xfId="0" applyNumberFormat="1" applyFont="1" applyFill="1" applyBorder="1"/>
    <xf numFmtId="2" fontId="4" fillId="0" borderId="0" xfId="0" applyNumberFormat="1" applyFont="1"/>
    <xf numFmtId="4" fontId="4" fillId="0" borderId="3" xfId="0" applyNumberFormat="1" applyFont="1" applyBorder="1" applyAlignment="1">
      <alignment horizontal="center"/>
    </xf>
    <xf numFmtId="43" fontId="4" fillId="0" borderId="3" xfId="0" applyNumberFormat="1" applyFont="1" applyBorder="1"/>
    <xf numFmtId="167" fontId="4" fillId="0" borderId="0" xfId="0" applyNumberFormat="1" applyFont="1"/>
    <xf numFmtId="0" fontId="4" fillId="0" borderId="0" xfId="0" applyFont="1" applyAlignment="1">
      <alignment horizontal="right"/>
    </xf>
    <xf numFmtId="0" fontId="16" fillId="7" borderId="0" xfId="0" applyFont="1" applyFill="1"/>
    <xf numFmtId="164" fontId="4" fillId="2" borderId="0" xfId="0" applyNumberFormat="1" applyFont="1" applyFill="1" applyAlignment="1">
      <alignment horizontal="center"/>
    </xf>
    <xf numFmtId="4" fontId="10" fillId="0" borderId="0" xfId="0" applyNumberFormat="1" applyFont="1"/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43" fontId="6" fillId="0" borderId="0" xfId="0" applyNumberFormat="1" applyFont="1"/>
    <xf numFmtId="4" fontId="1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168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4" fontId="4" fillId="0" borderId="3" xfId="0" applyNumberFormat="1" applyFont="1" applyBorder="1"/>
    <xf numFmtId="167" fontId="1" fillId="0" borderId="3" xfId="0" applyNumberFormat="1" applyFont="1" applyBorder="1"/>
    <xf numFmtId="0" fontId="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1" fontId="0" fillId="9" borderId="0" xfId="0" applyNumberFormat="1" applyFill="1" applyAlignment="1" applyProtection="1">
      <alignment horizontal="center"/>
      <protection locked="0"/>
    </xf>
    <xf numFmtId="1" fontId="0" fillId="0" borderId="0" xfId="0" applyNumberFormat="1"/>
    <xf numFmtId="1" fontId="3" fillId="0" borderId="0" xfId="0" applyNumberFormat="1" applyFont="1" applyAlignment="1">
      <alignment horizontal="center"/>
    </xf>
    <xf numFmtId="1" fontId="0" fillId="9" borderId="2" xfId="0" applyNumberFormat="1" applyFill="1" applyBorder="1" applyAlignment="1" applyProtection="1">
      <alignment horizontal="center"/>
      <protection locked="0"/>
    </xf>
    <xf numFmtId="169" fontId="0" fillId="0" borderId="4" xfId="0" quotePrefix="1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6" fontId="0" fillId="0" borderId="0" xfId="0" applyNumberFormat="1"/>
    <xf numFmtId="3" fontId="0" fillId="0" borderId="0" xfId="0" applyNumberFormat="1" applyAlignment="1">
      <alignment horizontal="center"/>
    </xf>
    <xf numFmtId="0" fontId="23" fillId="0" borderId="0" xfId="0" applyFont="1"/>
    <xf numFmtId="0" fontId="0" fillId="0" borderId="0" xfId="0" quotePrefix="1" applyAlignment="1">
      <alignment horizontal="left" indent="1"/>
    </xf>
    <xf numFmtId="166" fontId="3" fillId="0" borderId="0" xfId="0" applyNumberFormat="1" applyFont="1"/>
    <xf numFmtId="0" fontId="4" fillId="0" borderId="0" xfId="0" quotePrefix="1" applyFont="1" applyAlignment="1">
      <alignment horizontal="left" indent="1"/>
    </xf>
    <xf numFmtId="0" fontId="4" fillId="0" borderId="0" xfId="0" applyFont="1" applyAlignment="1">
      <alignment horizontal="left" indent="1"/>
    </xf>
    <xf numFmtId="1" fontId="4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left"/>
    </xf>
    <xf numFmtId="0" fontId="22" fillId="0" borderId="7" xfId="0" applyFont="1" applyBorder="1"/>
    <xf numFmtId="0" fontId="22" fillId="0" borderId="7" xfId="0" applyFont="1" applyBorder="1" applyAlignment="1">
      <alignment horizontal="center"/>
    </xf>
    <xf numFmtId="166" fontId="22" fillId="0" borderId="7" xfId="0" applyNumberFormat="1" applyFont="1" applyBorder="1"/>
    <xf numFmtId="3" fontId="22" fillId="0" borderId="7" xfId="0" applyNumberFormat="1" applyFont="1" applyBorder="1"/>
    <xf numFmtId="166" fontId="22" fillId="0" borderId="6" xfId="0" applyNumberFormat="1" applyFont="1" applyBorder="1"/>
    <xf numFmtId="0" fontId="22" fillId="0" borderId="0" xfId="0" applyFont="1"/>
    <xf numFmtId="16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quotePrefix="1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166" fontId="0" fillId="0" borderId="13" xfId="0" applyNumberFormat="1" applyBorder="1"/>
    <xf numFmtId="166" fontId="0" fillId="0" borderId="12" xfId="0" applyNumberFormat="1" applyBorder="1"/>
    <xf numFmtId="0" fontId="0" fillId="0" borderId="13" xfId="0" applyBorder="1"/>
    <xf numFmtId="166" fontId="0" fillId="0" borderId="14" xfId="0" applyNumberFormat="1" applyBorder="1"/>
    <xf numFmtId="0" fontId="0" fillId="0" borderId="15" xfId="0" applyBorder="1"/>
    <xf numFmtId="166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16" xfId="0" applyFont="1" applyBorder="1" applyAlignment="1">
      <alignment horizontal="centerContinuous"/>
    </xf>
    <xf numFmtId="0" fontId="26" fillId="0" borderId="1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49" fontId="28" fillId="0" borderId="16" xfId="0" applyNumberFormat="1" applyFont="1" applyBorder="1" applyAlignment="1">
      <alignment horizontal="left"/>
    </xf>
    <xf numFmtId="0" fontId="29" fillId="0" borderId="17" xfId="0" applyFont="1" applyBorder="1"/>
    <xf numFmtId="0" fontId="27" fillId="0" borderId="0" xfId="0" applyFont="1" applyAlignment="1">
      <alignment horizontal="center"/>
    </xf>
    <xf numFmtId="0" fontId="14" fillId="0" borderId="0" xfId="0" applyFont="1"/>
    <xf numFmtId="0" fontId="14" fillId="0" borderId="16" xfId="0" applyFont="1" applyBorder="1"/>
    <xf numFmtId="0" fontId="4" fillId="0" borderId="17" xfId="0" applyFont="1" applyBorder="1"/>
    <xf numFmtId="0" fontId="30" fillId="0" borderId="0" xfId="0" applyFont="1" applyAlignment="1">
      <alignment horizontal="center"/>
    </xf>
    <xf numFmtId="0" fontId="31" fillId="0" borderId="18" xfId="0" applyFont="1" applyBorder="1"/>
    <xf numFmtId="0" fontId="32" fillId="0" borderId="19" xfId="0" applyFont="1" applyBorder="1"/>
    <xf numFmtId="0" fontId="0" fillId="0" borderId="18" xfId="0" applyBorder="1"/>
    <xf numFmtId="0" fontId="32" fillId="0" borderId="0" xfId="0" applyFont="1" applyAlignment="1">
      <alignment horizontal="center"/>
    </xf>
    <xf numFmtId="0" fontId="32" fillId="0" borderId="4" xfId="0" applyFont="1" applyBorder="1"/>
    <xf numFmtId="41" fontId="32" fillId="0" borderId="5" xfId="0" applyNumberFormat="1" applyFont="1" applyBorder="1" applyAlignment="1">
      <alignment horizontal="center"/>
    </xf>
    <xf numFmtId="166" fontId="32" fillId="0" borderId="0" xfId="1" applyNumberFormat="1" applyFont="1" applyBorder="1" applyAlignment="1">
      <alignment horizontal="center"/>
    </xf>
    <xf numFmtId="0" fontId="32" fillId="0" borderId="4" xfId="0" applyFont="1" applyBorder="1" applyAlignment="1">
      <alignment horizontal="right"/>
    </xf>
    <xf numFmtId="41" fontId="32" fillId="10" borderId="5" xfId="0" applyNumberFormat="1" applyFont="1" applyFill="1" applyBorder="1" applyAlignment="1">
      <alignment horizontal="center"/>
    </xf>
    <xf numFmtId="166" fontId="32" fillId="0" borderId="0" xfId="0" applyNumberFormat="1" applyFont="1" applyAlignment="1">
      <alignment horizontal="center"/>
    </xf>
    <xf numFmtId="0" fontId="31" fillId="0" borderId="4" xfId="0" applyFont="1" applyBorder="1"/>
    <xf numFmtId="0" fontId="32" fillId="0" borderId="5" xfId="0" applyFont="1" applyBorder="1" applyAlignment="1">
      <alignment horizontal="center"/>
    </xf>
    <xf numFmtId="0" fontId="0" fillId="0" borderId="4" xfId="0" applyBorder="1"/>
    <xf numFmtId="166" fontId="32" fillId="0" borderId="0" xfId="0" applyNumberFormat="1" applyFont="1" applyAlignment="1">
      <alignment horizontal="left"/>
    </xf>
    <xf numFmtId="166" fontId="33" fillId="11" borderId="0" xfId="0" applyNumberFormat="1" applyFont="1" applyFill="1" applyAlignment="1">
      <alignment horizontal="center"/>
    </xf>
    <xf numFmtId="0" fontId="32" fillId="0" borderId="0" xfId="0" applyFont="1"/>
    <xf numFmtId="41" fontId="32" fillId="2" borderId="5" xfId="0" applyNumberFormat="1" applyFont="1" applyFill="1" applyBorder="1" applyAlignment="1">
      <alignment vertical="center"/>
    </xf>
    <xf numFmtId="41" fontId="32" fillId="2" borderId="5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right"/>
    </xf>
    <xf numFmtId="41" fontId="31" fillId="0" borderId="5" xfId="0" applyNumberFormat="1" applyFont="1" applyBorder="1" applyAlignment="1">
      <alignment horizontal="center"/>
    </xf>
    <xf numFmtId="0" fontId="31" fillId="0" borderId="0" xfId="0" applyFont="1" applyAlignment="1">
      <alignment horizontal="right"/>
    </xf>
    <xf numFmtId="41" fontId="31" fillId="0" borderId="0" xfId="0" applyNumberFormat="1" applyFont="1" applyAlignment="1">
      <alignment horizontal="center"/>
    </xf>
    <xf numFmtId="1" fontId="0" fillId="9" borderId="0" xfId="0" applyNumberFormat="1" applyFill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y Ann Espinoza" id="{391B45BD-F39B-4BEB-9533-901909336080}" userId="S::TR108@co.midland.tx.us::7d56934e-53d7-49c2-a40f-bc2bac4ff4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0-05-31T20:21:08.54" personId="{391B45BD-F39B-4BEB-9533-901909336080}" id="{64224361-D8A3-498B-963F-26115D302731}">
    <text>Ron passed away 5/28/2019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0439-0C3A-44C4-85EE-67DCFC603A06}">
  <dimension ref="A1:S15"/>
  <sheetViews>
    <sheetView workbookViewId="0">
      <selection activeCell="B6" sqref="B6:C7"/>
    </sheetView>
  </sheetViews>
  <sheetFormatPr defaultRowHeight="14.4" x14ac:dyDescent="0.3"/>
  <sheetData>
    <row r="1" spans="1:19" x14ac:dyDescent="0.3">
      <c r="A1" s="1"/>
      <c r="B1" s="2"/>
      <c r="C1" s="3">
        <v>45473</v>
      </c>
      <c r="D1" s="1"/>
      <c r="E1" s="1"/>
      <c r="F1" s="1"/>
      <c r="G1" s="1"/>
      <c r="H1" s="4"/>
      <c r="I1" s="1"/>
      <c r="J1" s="1"/>
      <c r="K1" s="5"/>
      <c r="L1" s="4"/>
      <c r="M1" s="1"/>
      <c r="N1" s="1"/>
      <c r="O1" s="6"/>
      <c r="P1" s="6"/>
      <c r="Q1" s="1"/>
      <c r="R1" s="1"/>
      <c r="S1" s="1"/>
    </row>
    <row r="2" spans="1:19" x14ac:dyDescent="0.3">
      <c r="A2" s="1"/>
      <c r="B2" s="7" t="s">
        <v>0</v>
      </c>
      <c r="C2" s="8"/>
      <c r="D2" s="9" t="s">
        <v>1</v>
      </c>
      <c r="E2" s="8"/>
      <c r="F2" s="1"/>
      <c r="G2" s="1"/>
      <c r="H2" s="4"/>
      <c r="I2" s="8"/>
      <c r="J2" s="8"/>
      <c r="K2" s="10" t="s">
        <v>2</v>
      </c>
      <c r="M2" s="1"/>
      <c r="N2" s="1"/>
      <c r="O2" s="1"/>
      <c r="P2" s="1"/>
      <c r="Q2" s="1"/>
      <c r="R2" s="1"/>
      <c r="S2" s="1"/>
    </row>
    <row r="3" spans="1:19" x14ac:dyDescent="0.3">
      <c r="A3" s="1"/>
      <c r="B3" s="4"/>
      <c r="C3" s="8"/>
      <c r="D3" s="11"/>
      <c r="E3" s="8"/>
      <c r="F3" s="1"/>
      <c r="G3" s="1"/>
      <c r="H3" s="4"/>
      <c r="I3" s="8"/>
      <c r="J3" s="8"/>
      <c r="K3" s="12"/>
      <c r="M3" s="1"/>
      <c r="N3" s="1"/>
      <c r="O3" s="1"/>
      <c r="P3" s="1"/>
      <c r="Q3" s="1"/>
      <c r="R3" s="1"/>
      <c r="S3" s="1"/>
    </row>
    <row r="4" spans="1:19" x14ac:dyDescent="0.3">
      <c r="A4" s="13"/>
      <c r="B4" s="14"/>
      <c r="C4" s="15" t="s">
        <v>3</v>
      </c>
      <c r="D4" s="16">
        <v>984.3</v>
      </c>
      <c r="E4" s="16">
        <v>1203.5999999999999</v>
      </c>
      <c r="F4" s="16">
        <v>1248.48</v>
      </c>
      <c r="G4" s="16">
        <v>1111.8</v>
      </c>
      <c r="H4" s="16">
        <v>1111.8</v>
      </c>
      <c r="I4" s="16">
        <v>984.3</v>
      </c>
      <c r="J4" s="16">
        <v>984.3</v>
      </c>
      <c r="K4" s="16"/>
      <c r="L4" s="16">
        <v>40.799999999999997</v>
      </c>
      <c r="M4" s="16">
        <v>65.28</v>
      </c>
      <c r="N4" s="16">
        <v>61.2</v>
      </c>
      <c r="O4" s="16">
        <v>76.5</v>
      </c>
      <c r="P4" s="16">
        <v>40.799999999999997</v>
      </c>
      <c r="Q4" s="16">
        <v>40.799999999999997</v>
      </c>
      <c r="R4" s="13"/>
      <c r="S4" s="13"/>
    </row>
    <row r="5" spans="1:19" ht="31.8" x14ac:dyDescent="0.3">
      <c r="A5" s="1"/>
      <c r="B5" s="1"/>
      <c r="C5" s="1"/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/>
      <c r="L5" s="17" t="s">
        <v>4</v>
      </c>
      <c r="M5" s="8" t="s">
        <v>5</v>
      </c>
      <c r="N5" s="18" t="s">
        <v>11</v>
      </c>
      <c r="O5" s="8" t="s">
        <v>6</v>
      </c>
      <c r="P5" s="8" t="s">
        <v>9</v>
      </c>
      <c r="Q5" s="8" t="s">
        <v>10</v>
      </c>
      <c r="R5" s="8" t="s">
        <v>12</v>
      </c>
      <c r="S5" s="1"/>
    </row>
    <row r="6" spans="1:19" x14ac:dyDescent="0.3">
      <c r="A6" s="1"/>
      <c r="B6" s="19"/>
      <c r="C6" s="19"/>
      <c r="D6" s="19" t="s">
        <v>1</v>
      </c>
      <c r="E6" s="19" t="s">
        <v>1</v>
      </c>
      <c r="F6" s="19" t="s">
        <v>1</v>
      </c>
      <c r="G6" s="19" t="s">
        <v>1</v>
      </c>
      <c r="H6" s="19" t="s">
        <v>1</v>
      </c>
      <c r="I6" s="19" t="s">
        <v>1</v>
      </c>
      <c r="J6" s="19" t="s">
        <v>1</v>
      </c>
      <c r="K6" s="19"/>
      <c r="L6" s="20" t="s">
        <v>2</v>
      </c>
      <c r="M6" s="19" t="s">
        <v>2</v>
      </c>
      <c r="N6" s="19" t="s">
        <v>2</v>
      </c>
      <c r="O6" s="19" t="s">
        <v>2</v>
      </c>
      <c r="P6" s="19" t="s">
        <v>2</v>
      </c>
      <c r="Q6" s="19" t="s">
        <v>2</v>
      </c>
      <c r="R6" s="19" t="s">
        <v>13</v>
      </c>
      <c r="S6" s="1"/>
    </row>
    <row r="7" spans="1:19" x14ac:dyDescent="0.3">
      <c r="B7" s="21"/>
      <c r="C7" s="11"/>
      <c r="D7" s="22">
        <v>984.3</v>
      </c>
      <c r="E7" s="22"/>
      <c r="F7" s="22"/>
      <c r="G7" s="22"/>
      <c r="H7" s="22"/>
      <c r="I7" s="22"/>
      <c r="J7" s="22"/>
      <c r="K7" s="22"/>
      <c r="L7" s="22">
        <v>40.799999999999997</v>
      </c>
      <c r="M7" s="22"/>
      <c r="N7" s="22"/>
      <c r="O7" s="22"/>
      <c r="P7" s="22"/>
      <c r="Q7" s="22"/>
      <c r="R7" s="23">
        <f>SUM(D7:Q7)</f>
        <v>1025.0999999999999</v>
      </c>
    </row>
    <row r="8" spans="1:19" x14ac:dyDescent="0.3">
      <c r="A8" s="1"/>
      <c r="S8" s="24"/>
    </row>
    <row r="9" spans="1:19" x14ac:dyDescent="0.3">
      <c r="A9" s="1"/>
      <c r="S9" s="24"/>
    </row>
    <row r="10" spans="1:19" ht="15" thickBot="1" x14ac:dyDescent="0.35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4"/>
    </row>
    <row r="11" spans="1:19" x14ac:dyDescent="0.3">
      <c r="A11" s="1"/>
      <c r="C11" s="26"/>
      <c r="D11" s="27">
        <f t="shared" ref="D11:J11" si="0">SUM(D7:D8)/D4</f>
        <v>1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8"/>
      <c r="L11" s="27">
        <f t="shared" ref="L11:Q11" si="1">SUM(L7:L8)/L4</f>
        <v>1</v>
      </c>
      <c r="M11" s="27">
        <f t="shared" si="1"/>
        <v>0</v>
      </c>
      <c r="N11" s="27">
        <f t="shared" si="1"/>
        <v>0</v>
      </c>
      <c r="O11" s="27">
        <f t="shared" si="1"/>
        <v>0</v>
      </c>
      <c r="P11" s="27">
        <f t="shared" si="1"/>
        <v>0</v>
      </c>
      <c r="Q11" s="27">
        <f t="shared" si="1"/>
        <v>0</v>
      </c>
      <c r="R11" s="22">
        <f>SUM(R7:R10)</f>
        <v>1025.0999999999999</v>
      </c>
      <c r="S11" s="24"/>
    </row>
    <row r="12" spans="1:19" x14ac:dyDescent="0.3">
      <c r="A12" s="29"/>
      <c r="B12" s="26"/>
      <c r="C12" s="26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9"/>
      <c r="R12" s="29"/>
      <c r="S12" s="29"/>
    </row>
    <row r="13" spans="1:19" x14ac:dyDescent="0.3">
      <c r="A13" s="29"/>
      <c r="S13" s="29"/>
    </row>
    <row r="14" spans="1:19" x14ac:dyDescent="0.3">
      <c r="B14" s="26"/>
      <c r="C14" s="2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9"/>
      <c r="R14" s="29"/>
    </row>
    <row r="15" spans="1:19" x14ac:dyDescent="0.3">
      <c r="A15" s="29"/>
      <c r="B15" s="31" t="s">
        <v>14</v>
      </c>
      <c r="C15" s="32">
        <v>43374</v>
      </c>
      <c r="D15" s="33">
        <v>867</v>
      </c>
      <c r="E15" s="33">
        <v>1086.3</v>
      </c>
      <c r="F15" s="33">
        <v>1131.18</v>
      </c>
      <c r="G15" s="33">
        <v>994.5</v>
      </c>
      <c r="H15" s="33">
        <v>994.5</v>
      </c>
      <c r="I15" s="33">
        <v>867</v>
      </c>
      <c r="J15" s="33">
        <v>867</v>
      </c>
      <c r="K15" s="34"/>
      <c r="L15" s="33">
        <v>35.700000000000003</v>
      </c>
      <c r="M15" s="33">
        <v>53.04</v>
      </c>
      <c r="N15" s="33">
        <v>48.96</v>
      </c>
      <c r="O15" s="33">
        <v>64.260000000000005</v>
      </c>
      <c r="P15" s="33">
        <v>35.700000000000003</v>
      </c>
      <c r="Q15" s="33">
        <v>35.700000000000003</v>
      </c>
      <c r="R15" s="29"/>
      <c r="S15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6EB6-8FC6-414B-8163-2FACC1F74CD3}">
  <dimension ref="A1:R171"/>
  <sheetViews>
    <sheetView tabSelected="1" topLeftCell="G125" workbookViewId="0">
      <selection activeCell="R17" sqref="R17"/>
    </sheetView>
  </sheetViews>
  <sheetFormatPr defaultRowHeight="14.4" x14ac:dyDescent="0.3"/>
  <cols>
    <col min="17" max="17" width="10.33203125" bestFit="1" customWidth="1"/>
    <col min="18" max="18" width="72.44140625" bestFit="1" customWidth="1"/>
  </cols>
  <sheetData>
    <row r="1" spans="1:18" x14ac:dyDescent="0.3">
      <c r="A1" s="35"/>
      <c r="B1" s="11"/>
      <c r="C1" s="36"/>
      <c r="D1" s="36"/>
      <c r="E1" s="3">
        <v>45473</v>
      </c>
      <c r="F1" s="37" t="s">
        <v>15</v>
      </c>
      <c r="G1" s="37" t="s">
        <v>16</v>
      </c>
      <c r="H1" s="38" t="s">
        <v>17</v>
      </c>
      <c r="I1" s="38" t="s">
        <v>18</v>
      </c>
      <c r="J1" s="37" t="s">
        <v>19</v>
      </c>
      <c r="K1" s="37" t="s">
        <v>20</v>
      </c>
      <c r="L1" s="37" t="s">
        <v>21</v>
      </c>
      <c r="M1" s="38" t="s">
        <v>17</v>
      </c>
      <c r="N1" s="38" t="s">
        <v>18</v>
      </c>
      <c r="O1" s="39" t="s">
        <v>22</v>
      </c>
      <c r="P1" s="37" t="s">
        <v>23</v>
      </c>
      <c r="Q1" s="40"/>
      <c r="R1" s="21"/>
    </row>
    <row r="2" spans="1:18" ht="40.200000000000003" x14ac:dyDescent="0.3">
      <c r="A2" s="35"/>
      <c r="B2" s="11"/>
      <c r="C2" s="41"/>
      <c r="D2" s="42"/>
      <c r="E2" s="43"/>
      <c r="F2" s="37" t="s">
        <v>24</v>
      </c>
      <c r="G2" s="37" t="s">
        <v>24</v>
      </c>
      <c r="H2" s="38" t="s">
        <v>25</v>
      </c>
      <c r="I2" s="38" t="s">
        <v>25</v>
      </c>
      <c r="J2" s="37" t="s">
        <v>24</v>
      </c>
      <c r="K2" s="37" t="s">
        <v>26</v>
      </c>
      <c r="L2" s="37" t="s">
        <v>26</v>
      </c>
      <c r="M2" s="38" t="s">
        <v>25</v>
      </c>
      <c r="N2" s="38" t="s">
        <v>25</v>
      </c>
      <c r="O2" s="39" t="s">
        <v>26</v>
      </c>
      <c r="P2" s="44" t="s">
        <v>27</v>
      </c>
      <c r="Q2" s="40"/>
      <c r="R2" s="21"/>
    </row>
    <row r="3" spans="1:18" ht="66.599999999999994" x14ac:dyDescent="0.3">
      <c r="A3" s="45" t="s">
        <v>28</v>
      </c>
      <c r="B3" s="11"/>
      <c r="C3" s="41"/>
      <c r="D3" s="41"/>
      <c r="E3" s="43"/>
      <c r="F3" s="44" t="s">
        <v>29</v>
      </c>
      <c r="G3" s="44" t="s">
        <v>30</v>
      </c>
      <c r="H3" s="38" t="s">
        <v>24</v>
      </c>
      <c r="I3" s="38" t="s">
        <v>24</v>
      </c>
      <c r="J3" s="44" t="s">
        <v>30</v>
      </c>
      <c r="K3" s="44" t="s">
        <v>31</v>
      </c>
      <c r="L3" s="44" t="s">
        <v>31</v>
      </c>
      <c r="M3" s="38" t="s">
        <v>26</v>
      </c>
      <c r="N3" s="38" t="s">
        <v>26</v>
      </c>
      <c r="O3" s="44" t="s">
        <v>31</v>
      </c>
      <c r="P3" s="44" t="s">
        <v>32</v>
      </c>
      <c r="Q3" s="40"/>
      <c r="R3" s="21"/>
    </row>
    <row r="4" spans="1:18" ht="40.200000000000003" x14ac:dyDescent="0.3">
      <c r="A4" s="46"/>
      <c r="B4" s="47"/>
      <c r="C4" s="48"/>
      <c r="D4" s="48"/>
      <c r="E4" s="49" t="s">
        <v>33</v>
      </c>
      <c r="F4" s="50">
        <v>950</v>
      </c>
      <c r="G4" s="50">
        <v>140</v>
      </c>
      <c r="H4" s="51">
        <v>145</v>
      </c>
      <c r="I4" s="50">
        <v>100</v>
      </c>
      <c r="J4" s="50">
        <v>240</v>
      </c>
      <c r="K4" s="50">
        <v>19</v>
      </c>
      <c r="L4" s="50">
        <v>38</v>
      </c>
      <c r="M4" s="51">
        <v>24</v>
      </c>
      <c r="N4" s="50">
        <v>34</v>
      </c>
      <c r="O4" s="52">
        <v>49</v>
      </c>
      <c r="P4" s="50">
        <v>40</v>
      </c>
      <c r="Q4" s="53"/>
      <c r="R4" s="54"/>
    </row>
    <row r="5" spans="1:18" x14ac:dyDescent="0.3">
      <c r="A5" s="45" t="s">
        <v>34</v>
      </c>
      <c r="B5" s="11"/>
      <c r="C5" s="43"/>
      <c r="D5" s="43"/>
      <c r="E5" s="43"/>
      <c r="F5" s="39"/>
      <c r="G5" s="37" t="s">
        <v>35</v>
      </c>
      <c r="H5" s="37" t="s">
        <v>35</v>
      </c>
      <c r="I5" s="37" t="s">
        <v>35</v>
      </c>
      <c r="J5" s="37" t="s">
        <v>35</v>
      </c>
      <c r="K5" s="37" t="s">
        <v>35</v>
      </c>
      <c r="L5" s="37" t="s">
        <v>35</v>
      </c>
      <c r="M5" s="37" t="s">
        <v>35</v>
      </c>
      <c r="N5" s="37" t="s">
        <v>35</v>
      </c>
      <c r="O5" s="39" t="s">
        <v>35</v>
      </c>
      <c r="P5" s="37" t="s">
        <v>35</v>
      </c>
      <c r="Q5" s="55" t="s">
        <v>36</v>
      </c>
      <c r="R5" s="21"/>
    </row>
    <row r="6" spans="1:18" x14ac:dyDescent="0.3">
      <c r="A6" s="45" t="s">
        <v>37</v>
      </c>
      <c r="B6" s="11"/>
      <c r="C6" s="56"/>
      <c r="D6" s="56"/>
      <c r="E6" s="43"/>
      <c r="F6" s="57"/>
      <c r="G6" s="57" t="s">
        <v>38</v>
      </c>
      <c r="H6" s="57" t="s">
        <v>38</v>
      </c>
      <c r="I6" s="57" t="s">
        <v>38</v>
      </c>
      <c r="J6" s="57" t="s">
        <v>38</v>
      </c>
      <c r="K6" s="57" t="s">
        <v>38</v>
      </c>
      <c r="L6" s="57" t="s">
        <v>38</v>
      </c>
      <c r="M6" s="57" t="s">
        <v>38</v>
      </c>
      <c r="N6" s="57" t="s">
        <v>38</v>
      </c>
      <c r="O6" s="58" t="s">
        <v>38</v>
      </c>
      <c r="P6" s="57" t="s">
        <v>38</v>
      </c>
      <c r="Q6" s="59" t="s">
        <v>39</v>
      </c>
      <c r="R6" s="21"/>
    </row>
    <row r="7" spans="1:18" x14ac:dyDescent="0.3">
      <c r="A7" s="45">
        <v>20479</v>
      </c>
      <c r="B7" s="11">
        <v>1</v>
      </c>
      <c r="C7" s="60"/>
      <c r="D7" s="60"/>
      <c r="E7" s="21" t="s">
        <v>40</v>
      </c>
      <c r="F7" s="39">
        <v>950</v>
      </c>
      <c r="G7" s="39"/>
      <c r="H7" s="57"/>
      <c r="I7" s="57"/>
      <c r="J7" s="57"/>
      <c r="K7" s="61">
        <v>19</v>
      </c>
      <c r="L7" s="57"/>
      <c r="M7" s="39"/>
      <c r="N7" s="39"/>
      <c r="O7" s="57"/>
      <c r="P7" s="57"/>
      <c r="Q7" s="61">
        <f t="shared" ref="Q7:Q13" si="0">SUM(G7:P7)</f>
        <v>19</v>
      </c>
      <c r="R7" s="62" t="s">
        <v>41</v>
      </c>
    </row>
    <row r="8" spans="1:18" x14ac:dyDescent="0.3">
      <c r="A8" s="45">
        <v>20650</v>
      </c>
      <c r="B8" s="11">
        <v>2</v>
      </c>
      <c r="C8" s="60"/>
      <c r="D8" s="60"/>
      <c r="E8" s="21" t="s">
        <v>40</v>
      </c>
      <c r="F8" s="39">
        <v>950</v>
      </c>
      <c r="G8" s="57"/>
      <c r="H8" s="57"/>
      <c r="I8" s="57"/>
      <c r="J8" s="57"/>
      <c r="K8" s="61">
        <v>19</v>
      </c>
      <c r="L8" s="57"/>
      <c r="M8" s="39"/>
      <c r="N8" s="57"/>
      <c r="O8" s="57"/>
      <c r="P8" s="57"/>
      <c r="Q8" s="61">
        <f t="shared" si="0"/>
        <v>19</v>
      </c>
      <c r="R8" s="62" t="s">
        <v>42</v>
      </c>
    </row>
    <row r="9" spans="1:18" x14ac:dyDescent="0.3">
      <c r="A9" s="45">
        <v>20915</v>
      </c>
      <c r="B9" s="11">
        <v>3</v>
      </c>
      <c r="C9" s="60"/>
      <c r="D9" s="60"/>
      <c r="E9" s="21" t="s">
        <v>40</v>
      </c>
      <c r="F9" s="39">
        <v>950</v>
      </c>
      <c r="G9" s="57"/>
      <c r="H9" s="57"/>
      <c r="I9" s="57"/>
      <c r="J9" s="57"/>
      <c r="K9" s="61">
        <v>19</v>
      </c>
      <c r="L9" s="57"/>
      <c r="M9" s="39"/>
      <c r="N9" s="57"/>
      <c r="O9" s="57"/>
      <c r="P9" s="57"/>
      <c r="Q9" s="61">
        <f t="shared" si="0"/>
        <v>19</v>
      </c>
      <c r="R9" s="62" t="s">
        <v>43</v>
      </c>
    </row>
    <row r="10" spans="1:18" x14ac:dyDescent="0.3">
      <c r="A10" s="35">
        <v>19588</v>
      </c>
      <c r="B10" s="11">
        <v>4</v>
      </c>
      <c r="C10" s="60"/>
      <c r="D10" s="60"/>
      <c r="E10" s="21" t="s">
        <v>40</v>
      </c>
      <c r="F10" s="39">
        <v>950</v>
      </c>
      <c r="G10" s="63"/>
      <c r="H10" s="63"/>
      <c r="I10" s="63"/>
      <c r="J10" s="63"/>
      <c r="K10" s="61">
        <v>19</v>
      </c>
      <c r="L10" s="63"/>
      <c r="M10" s="63"/>
      <c r="N10" s="63"/>
      <c r="O10" s="63"/>
      <c r="P10" s="63"/>
      <c r="Q10" s="61">
        <f t="shared" si="0"/>
        <v>19</v>
      </c>
      <c r="R10" s="21" t="s">
        <v>44</v>
      </c>
    </row>
    <row r="11" spans="1:18" x14ac:dyDescent="0.3">
      <c r="A11" s="35">
        <v>20079</v>
      </c>
      <c r="B11" s="11">
        <v>5</v>
      </c>
      <c r="C11" s="60"/>
      <c r="D11" s="60"/>
      <c r="E11" s="21" t="s">
        <v>40</v>
      </c>
      <c r="F11" s="39">
        <v>950</v>
      </c>
      <c r="G11" s="63"/>
      <c r="H11" s="63"/>
      <c r="I11" s="63"/>
      <c r="J11" s="63"/>
      <c r="K11" s="61">
        <v>19</v>
      </c>
      <c r="L11" s="63"/>
      <c r="M11" s="63"/>
      <c r="N11" s="63"/>
      <c r="O11" s="63"/>
      <c r="P11" s="63"/>
      <c r="Q11" s="61">
        <f t="shared" si="0"/>
        <v>19</v>
      </c>
      <c r="R11" s="21" t="s">
        <v>45</v>
      </c>
    </row>
    <row r="12" spans="1:18" x14ac:dyDescent="0.3">
      <c r="A12" s="35">
        <v>19599</v>
      </c>
      <c r="B12" s="11">
        <v>6</v>
      </c>
      <c r="C12" s="60"/>
      <c r="D12" s="60"/>
      <c r="E12" s="21" t="s">
        <v>46</v>
      </c>
      <c r="F12" s="39">
        <v>950</v>
      </c>
      <c r="G12" s="63"/>
      <c r="H12" s="63"/>
      <c r="I12" s="63"/>
      <c r="J12" s="63"/>
      <c r="K12" s="61">
        <v>19</v>
      </c>
      <c r="L12" s="63"/>
      <c r="M12" s="63"/>
      <c r="N12" s="63"/>
      <c r="O12" s="63"/>
      <c r="P12" s="63"/>
      <c r="Q12" s="61">
        <f t="shared" si="0"/>
        <v>19</v>
      </c>
      <c r="R12" s="21" t="s">
        <v>47</v>
      </c>
    </row>
    <row r="13" spans="1:18" x14ac:dyDescent="0.3">
      <c r="A13" s="35">
        <v>19796</v>
      </c>
      <c r="B13" s="11">
        <v>7</v>
      </c>
      <c r="C13" s="60"/>
      <c r="D13" s="60"/>
      <c r="E13" s="21" t="s">
        <v>40</v>
      </c>
      <c r="F13" s="39">
        <v>950</v>
      </c>
      <c r="G13" s="63"/>
      <c r="H13" s="63"/>
      <c r="I13" s="63"/>
      <c r="J13" s="63"/>
      <c r="K13" s="61">
        <v>19</v>
      </c>
      <c r="L13" s="63"/>
      <c r="M13" s="63"/>
      <c r="N13" s="63"/>
      <c r="O13" s="63"/>
      <c r="P13" s="63"/>
      <c r="Q13" s="61">
        <f t="shared" si="0"/>
        <v>19</v>
      </c>
      <c r="R13" s="21" t="s">
        <v>41</v>
      </c>
    </row>
    <row r="14" spans="1:18" x14ac:dyDescent="0.3">
      <c r="A14" s="35">
        <v>21263</v>
      </c>
      <c r="B14" s="11">
        <v>8</v>
      </c>
      <c r="C14" s="60"/>
      <c r="D14" s="60"/>
      <c r="E14" s="21" t="s">
        <v>40</v>
      </c>
      <c r="F14" s="39">
        <v>950</v>
      </c>
      <c r="G14" s="63"/>
      <c r="H14" s="63"/>
      <c r="I14" s="63"/>
      <c r="J14" s="63"/>
      <c r="K14" s="63">
        <v>19</v>
      </c>
      <c r="L14" s="63"/>
      <c r="M14" s="39"/>
      <c r="N14" s="63"/>
      <c r="O14" s="39"/>
      <c r="P14" s="63"/>
      <c r="Q14" s="63">
        <v>19</v>
      </c>
      <c r="R14" s="63" t="s">
        <v>48</v>
      </c>
    </row>
    <row r="15" spans="1:18" x14ac:dyDescent="0.3">
      <c r="A15" s="35">
        <v>16834</v>
      </c>
      <c r="B15" s="11">
        <v>9</v>
      </c>
      <c r="C15" s="60"/>
      <c r="D15" s="60"/>
      <c r="E15" s="21" t="s">
        <v>49</v>
      </c>
      <c r="F15" s="39"/>
      <c r="G15" s="63">
        <v>140</v>
      </c>
      <c r="H15" s="63"/>
      <c r="I15" s="63"/>
      <c r="J15" s="63"/>
      <c r="K15" s="63"/>
      <c r="L15" s="63">
        <v>38</v>
      </c>
      <c r="M15" s="63"/>
      <c r="N15" s="63"/>
      <c r="O15" s="63"/>
      <c r="P15" s="63"/>
      <c r="Q15" s="61">
        <f t="shared" ref="Q15:Q20" si="1">SUM(G15:P15)</f>
        <v>178</v>
      </c>
      <c r="R15" s="21" t="s">
        <v>50</v>
      </c>
    </row>
    <row r="16" spans="1:18" x14ac:dyDescent="0.3">
      <c r="A16" s="35">
        <v>17155</v>
      </c>
      <c r="B16" s="11">
        <v>10</v>
      </c>
      <c r="C16" s="60"/>
      <c r="D16" s="60"/>
      <c r="E16" s="21" t="s">
        <v>51</v>
      </c>
      <c r="F16" s="39">
        <v>950</v>
      </c>
      <c r="G16" s="63"/>
      <c r="H16" s="63"/>
      <c r="I16" s="63"/>
      <c r="J16" s="63"/>
      <c r="K16" s="63"/>
      <c r="L16" s="63">
        <v>38</v>
      </c>
      <c r="M16" s="63"/>
      <c r="N16" s="63"/>
      <c r="O16" s="63"/>
      <c r="P16" s="63"/>
      <c r="Q16" s="61">
        <f t="shared" si="1"/>
        <v>38</v>
      </c>
      <c r="R16" s="21" t="s">
        <v>330</v>
      </c>
    </row>
    <row r="17" spans="1:18" x14ac:dyDescent="0.3">
      <c r="A17" s="35">
        <v>17405</v>
      </c>
      <c r="B17" s="11">
        <v>11</v>
      </c>
      <c r="C17" s="21"/>
      <c r="D17" s="60"/>
      <c r="E17" s="21" t="s">
        <v>52</v>
      </c>
      <c r="F17" s="39"/>
      <c r="G17" s="63">
        <v>140</v>
      </c>
      <c r="H17" s="63"/>
      <c r="I17" s="63"/>
      <c r="J17" s="63"/>
      <c r="K17" s="63"/>
      <c r="L17" s="63">
        <v>38</v>
      </c>
      <c r="M17" s="63"/>
      <c r="N17" s="63"/>
      <c r="O17" s="63"/>
      <c r="P17" s="63"/>
      <c r="Q17" s="61">
        <f t="shared" si="1"/>
        <v>178</v>
      </c>
      <c r="R17" s="21" t="s">
        <v>53</v>
      </c>
    </row>
    <row r="18" spans="1:18" x14ac:dyDescent="0.3">
      <c r="A18" s="35">
        <v>20104</v>
      </c>
      <c r="B18" s="11">
        <v>12</v>
      </c>
      <c r="C18" s="60"/>
      <c r="D18" s="60"/>
      <c r="E18" s="21" t="s">
        <v>49</v>
      </c>
      <c r="F18" s="39"/>
      <c r="G18" s="63">
        <v>140</v>
      </c>
      <c r="H18" s="63"/>
      <c r="I18" s="63"/>
      <c r="J18" s="63"/>
      <c r="K18" s="63"/>
      <c r="L18" s="63">
        <v>38</v>
      </c>
      <c r="M18" s="63"/>
      <c r="N18" s="63"/>
      <c r="O18" s="63"/>
      <c r="P18" s="63"/>
      <c r="Q18" s="61">
        <f t="shared" si="1"/>
        <v>178</v>
      </c>
      <c r="R18" s="21" t="s">
        <v>54</v>
      </c>
    </row>
    <row r="19" spans="1:18" x14ac:dyDescent="0.3">
      <c r="A19" s="35">
        <v>20883</v>
      </c>
      <c r="B19" s="11">
        <v>13</v>
      </c>
      <c r="C19" s="60"/>
      <c r="D19" s="60"/>
      <c r="E19" s="21" t="s">
        <v>40</v>
      </c>
      <c r="F19" s="39">
        <v>950</v>
      </c>
      <c r="G19" s="63"/>
      <c r="H19" s="63"/>
      <c r="I19" s="63"/>
      <c r="J19" s="63"/>
      <c r="K19" s="63">
        <v>19</v>
      </c>
      <c r="L19" s="63"/>
      <c r="M19" s="39"/>
      <c r="N19" s="63"/>
      <c r="O19" s="39"/>
      <c r="P19" s="63"/>
      <c r="Q19" s="61">
        <f t="shared" si="1"/>
        <v>19</v>
      </c>
      <c r="R19" s="63" t="s">
        <v>55</v>
      </c>
    </row>
    <row r="20" spans="1:18" x14ac:dyDescent="0.3">
      <c r="A20" s="35">
        <v>18823</v>
      </c>
      <c r="B20" s="11">
        <v>14</v>
      </c>
      <c r="C20" s="60"/>
      <c r="D20" s="60"/>
      <c r="E20" s="21" t="s">
        <v>49</v>
      </c>
      <c r="F20" s="39"/>
      <c r="G20" s="63">
        <v>140</v>
      </c>
      <c r="H20" s="63"/>
      <c r="I20" s="63"/>
      <c r="J20" s="63"/>
      <c r="K20" s="63"/>
      <c r="L20" s="63">
        <v>38</v>
      </c>
      <c r="M20" s="63"/>
      <c r="N20" s="63"/>
      <c r="O20" s="63"/>
      <c r="P20" s="63"/>
      <c r="Q20" s="61">
        <f t="shared" si="1"/>
        <v>178</v>
      </c>
      <c r="R20" s="21"/>
    </row>
    <row r="21" spans="1:18" x14ac:dyDescent="0.3">
      <c r="A21" s="35">
        <v>21397</v>
      </c>
      <c r="B21" s="11">
        <v>15</v>
      </c>
      <c r="C21" s="60"/>
      <c r="D21" s="60"/>
      <c r="E21" s="21" t="s">
        <v>56</v>
      </c>
      <c r="F21" s="39"/>
      <c r="G21" s="63">
        <v>140</v>
      </c>
      <c r="H21" s="63"/>
      <c r="I21" s="63"/>
      <c r="J21" s="63"/>
      <c r="K21" s="63"/>
      <c r="L21" s="63">
        <v>38</v>
      </c>
      <c r="M21" s="39"/>
      <c r="N21" s="63"/>
      <c r="O21" s="39"/>
      <c r="P21" s="63"/>
      <c r="Q21" s="63">
        <f>SUM(F21:P21)</f>
        <v>178</v>
      </c>
      <c r="R21" s="63" t="s">
        <v>57</v>
      </c>
    </row>
    <row r="22" spans="1:18" x14ac:dyDescent="0.3">
      <c r="A22" s="35">
        <v>19564</v>
      </c>
      <c r="B22" s="11">
        <v>16</v>
      </c>
      <c r="C22" s="21"/>
      <c r="D22" s="60"/>
      <c r="E22" s="21" t="s">
        <v>40</v>
      </c>
      <c r="F22" s="39">
        <v>950</v>
      </c>
      <c r="G22" s="63"/>
      <c r="H22" s="63"/>
      <c r="I22" s="63"/>
      <c r="J22" s="63"/>
      <c r="K22" s="63">
        <v>19</v>
      </c>
      <c r="L22" s="63"/>
      <c r="M22" s="63"/>
      <c r="N22" s="63"/>
      <c r="O22" s="63"/>
      <c r="P22" s="63"/>
      <c r="Q22" s="61">
        <f t="shared" ref="Q22:Q29" si="2">SUM(G22:P22)</f>
        <v>19</v>
      </c>
      <c r="R22" s="21" t="s">
        <v>58</v>
      </c>
    </row>
    <row r="23" spans="1:18" x14ac:dyDescent="0.3">
      <c r="A23" s="35">
        <v>16612</v>
      </c>
      <c r="B23" s="11">
        <v>17</v>
      </c>
      <c r="C23" s="21"/>
      <c r="D23" s="60"/>
      <c r="E23" s="21" t="s">
        <v>49</v>
      </c>
      <c r="F23" s="39"/>
      <c r="G23" s="63">
        <v>140</v>
      </c>
      <c r="H23" s="63"/>
      <c r="I23" s="63"/>
      <c r="J23" s="63"/>
      <c r="K23" s="63"/>
      <c r="L23" s="63">
        <v>38</v>
      </c>
      <c r="M23" s="63"/>
      <c r="N23" s="63"/>
      <c r="O23" s="63"/>
      <c r="P23" s="63"/>
      <c r="Q23" s="61">
        <f t="shared" si="2"/>
        <v>178</v>
      </c>
      <c r="R23" s="21" t="s">
        <v>59</v>
      </c>
    </row>
    <row r="24" spans="1:18" x14ac:dyDescent="0.3">
      <c r="A24" s="35">
        <v>18259</v>
      </c>
      <c r="B24" s="11">
        <v>18</v>
      </c>
      <c r="C24" s="21"/>
      <c r="D24" s="60"/>
      <c r="E24" s="21" t="s">
        <v>60</v>
      </c>
      <c r="F24" s="39">
        <v>950</v>
      </c>
      <c r="G24" s="63"/>
      <c r="H24" s="63"/>
      <c r="I24" s="63"/>
      <c r="J24" s="63"/>
      <c r="K24" s="63"/>
      <c r="L24" s="63">
        <v>38</v>
      </c>
      <c r="M24" s="63"/>
      <c r="N24" s="63"/>
      <c r="O24" s="63"/>
      <c r="P24" s="63"/>
      <c r="Q24" s="61">
        <f t="shared" si="2"/>
        <v>38</v>
      </c>
      <c r="R24" s="21"/>
    </row>
    <row r="25" spans="1:18" x14ac:dyDescent="0.3">
      <c r="A25" s="35">
        <v>18303</v>
      </c>
      <c r="B25" s="11">
        <v>19</v>
      </c>
      <c r="C25" s="21"/>
      <c r="D25" s="60"/>
      <c r="E25" s="21" t="s">
        <v>49</v>
      </c>
      <c r="F25" s="39"/>
      <c r="G25" s="63">
        <v>140</v>
      </c>
      <c r="H25" s="63"/>
      <c r="I25" s="63"/>
      <c r="J25" s="63"/>
      <c r="K25" s="63"/>
      <c r="L25" s="63">
        <v>38</v>
      </c>
      <c r="M25" s="63"/>
      <c r="N25" s="63"/>
      <c r="O25" s="63"/>
      <c r="P25" s="63"/>
      <c r="Q25" s="61">
        <f t="shared" si="2"/>
        <v>178</v>
      </c>
      <c r="R25" s="21" t="s">
        <v>61</v>
      </c>
    </row>
    <row r="26" spans="1:18" x14ac:dyDescent="0.3">
      <c r="A26" s="35">
        <v>20175</v>
      </c>
      <c r="B26" s="11">
        <v>20</v>
      </c>
      <c r="C26" s="21"/>
      <c r="D26" s="60"/>
      <c r="E26" s="21" t="s">
        <v>62</v>
      </c>
      <c r="F26" s="39">
        <v>950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1">
        <f t="shared" si="2"/>
        <v>0</v>
      </c>
      <c r="R26" s="21" t="s">
        <v>63</v>
      </c>
    </row>
    <row r="27" spans="1:18" x14ac:dyDescent="0.3">
      <c r="A27" s="35">
        <v>18947</v>
      </c>
      <c r="B27" s="11">
        <v>21</v>
      </c>
      <c r="C27" s="21"/>
      <c r="D27" s="60"/>
      <c r="E27" s="21" t="s">
        <v>64</v>
      </c>
      <c r="F27" s="39">
        <v>950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1">
        <f t="shared" si="2"/>
        <v>0</v>
      </c>
      <c r="R27" s="21" t="s">
        <v>65</v>
      </c>
    </row>
    <row r="28" spans="1:18" x14ac:dyDescent="0.3">
      <c r="A28" s="35">
        <v>19485</v>
      </c>
      <c r="B28" s="11">
        <v>22</v>
      </c>
      <c r="C28" s="21"/>
      <c r="D28" s="60"/>
      <c r="E28" s="21" t="s">
        <v>66</v>
      </c>
      <c r="F28" s="39">
        <v>950</v>
      </c>
      <c r="G28" s="63"/>
      <c r="H28" s="63"/>
      <c r="I28" s="63"/>
      <c r="J28" s="63"/>
      <c r="K28" s="63">
        <v>19</v>
      </c>
      <c r="L28" s="63"/>
      <c r="M28" s="63"/>
      <c r="N28" s="63"/>
      <c r="O28" s="63"/>
      <c r="P28" s="63"/>
      <c r="Q28" s="61">
        <f t="shared" si="2"/>
        <v>19</v>
      </c>
      <c r="R28" s="21" t="s">
        <v>67</v>
      </c>
    </row>
    <row r="29" spans="1:18" x14ac:dyDescent="0.3">
      <c r="A29" s="35">
        <v>13525</v>
      </c>
      <c r="B29" s="11">
        <v>23</v>
      </c>
      <c r="C29" s="21"/>
      <c r="D29" s="60"/>
      <c r="E29" s="21" t="s">
        <v>66</v>
      </c>
      <c r="F29" s="39">
        <v>950</v>
      </c>
      <c r="G29" s="63"/>
      <c r="H29" s="63"/>
      <c r="I29" s="63"/>
      <c r="J29" s="63"/>
      <c r="K29" s="63">
        <v>19</v>
      </c>
      <c r="L29" s="63"/>
      <c r="M29" s="63"/>
      <c r="N29" s="63"/>
      <c r="O29" s="63"/>
      <c r="P29" s="63"/>
      <c r="Q29" s="61">
        <f t="shared" si="2"/>
        <v>19</v>
      </c>
      <c r="R29" s="21"/>
    </row>
    <row r="30" spans="1:18" x14ac:dyDescent="0.3">
      <c r="A30" s="35">
        <v>21395</v>
      </c>
      <c r="B30" s="11">
        <v>24</v>
      </c>
      <c r="C30" s="21"/>
      <c r="D30" s="60"/>
      <c r="E30" s="21" t="s">
        <v>49</v>
      </c>
      <c r="F30" s="39"/>
      <c r="G30" s="63">
        <v>140</v>
      </c>
      <c r="H30" s="63"/>
      <c r="I30" s="63"/>
      <c r="J30" s="63"/>
      <c r="K30" s="63"/>
      <c r="L30" s="63">
        <v>38</v>
      </c>
      <c r="M30" s="39"/>
      <c r="N30" s="63"/>
      <c r="O30" s="39"/>
      <c r="P30" s="63"/>
      <c r="Q30" s="63">
        <f>SUM(F30:P30)</f>
        <v>178</v>
      </c>
      <c r="R30" s="63" t="s">
        <v>57</v>
      </c>
    </row>
    <row r="31" spans="1:18" x14ac:dyDescent="0.3">
      <c r="A31" s="35">
        <v>14145</v>
      </c>
      <c r="B31" s="11">
        <v>25</v>
      </c>
      <c r="C31" s="21"/>
      <c r="D31" s="60"/>
      <c r="E31" s="21" t="s">
        <v>40</v>
      </c>
      <c r="F31" s="39">
        <v>950</v>
      </c>
      <c r="G31" s="63"/>
      <c r="H31" s="63"/>
      <c r="I31" s="63"/>
      <c r="J31" s="63"/>
      <c r="K31" s="63">
        <v>19</v>
      </c>
      <c r="L31" s="63"/>
      <c r="M31" s="63"/>
      <c r="N31" s="63"/>
      <c r="O31" s="63"/>
      <c r="P31" s="63"/>
      <c r="Q31" s="61">
        <f t="shared" ref="Q31:Q39" si="3">SUM(G31:P31)</f>
        <v>19</v>
      </c>
      <c r="R31" s="21" t="s">
        <v>68</v>
      </c>
    </row>
    <row r="32" spans="1:18" x14ac:dyDescent="0.3">
      <c r="A32" s="35">
        <v>16847</v>
      </c>
      <c r="B32" s="11">
        <v>26</v>
      </c>
      <c r="C32" s="21"/>
      <c r="D32" s="60"/>
      <c r="E32" s="21" t="s">
        <v>40</v>
      </c>
      <c r="F32" s="39">
        <v>950</v>
      </c>
      <c r="G32" s="63"/>
      <c r="H32" s="63"/>
      <c r="I32" s="63"/>
      <c r="J32" s="63"/>
      <c r="K32" s="63">
        <v>19</v>
      </c>
      <c r="L32" s="63"/>
      <c r="M32" s="63"/>
      <c r="N32" s="63"/>
      <c r="O32" s="63"/>
      <c r="P32" s="63"/>
      <c r="Q32" s="61">
        <f t="shared" si="3"/>
        <v>19</v>
      </c>
      <c r="R32" s="21" t="s">
        <v>69</v>
      </c>
    </row>
    <row r="33" spans="1:18" x14ac:dyDescent="0.3">
      <c r="A33" s="35">
        <v>21306</v>
      </c>
      <c r="B33" s="11">
        <v>27</v>
      </c>
      <c r="C33" s="21"/>
      <c r="D33" s="60"/>
      <c r="E33" s="21" t="s">
        <v>40</v>
      </c>
      <c r="F33" s="39">
        <v>950</v>
      </c>
      <c r="G33" s="63"/>
      <c r="H33" s="63"/>
      <c r="I33" s="63"/>
      <c r="J33" s="63"/>
      <c r="K33" s="63">
        <v>19</v>
      </c>
      <c r="L33" s="63"/>
      <c r="M33" s="63"/>
      <c r="N33" s="63"/>
      <c r="O33" s="63"/>
      <c r="P33" s="63"/>
      <c r="Q33" s="61">
        <f t="shared" si="3"/>
        <v>19</v>
      </c>
      <c r="R33" s="21" t="s">
        <v>70</v>
      </c>
    </row>
    <row r="34" spans="1:18" x14ac:dyDescent="0.3">
      <c r="A34" s="35">
        <v>18551</v>
      </c>
      <c r="B34" s="11">
        <v>28</v>
      </c>
      <c r="C34" s="21"/>
      <c r="D34" s="60"/>
      <c r="E34" s="21" t="s">
        <v>40</v>
      </c>
      <c r="F34" s="39">
        <v>950</v>
      </c>
      <c r="G34" s="63"/>
      <c r="H34" s="63"/>
      <c r="I34" s="63"/>
      <c r="J34" s="63"/>
      <c r="K34" s="63">
        <v>19</v>
      </c>
      <c r="L34" s="63"/>
      <c r="M34" s="63"/>
      <c r="N34" s="63"/>
      <c r="O34" s="63"/>
      <c r="P34" s="63"/>
      <c r="Q34" s="61">
        <f t="shared" si="3"/>
        <v>19</v>
      </c>
      <c r="R34" s="21" t="s">
        <v>71</v>
      </c>
    </row>
    <row r="35" spans="1:18" x14ac:dyDescent="0.3">
      <c r="A35" s="35">
        <v>19579</v>
      </c>
      <c r="B35" s="11">
        <v>29</v>
      </c>
      <c r="C35" s="21"/>
      <c r="D35" s="60"/>
      <c r="E35" s="21" t="s">
        <v>40</v>
      </c>
      <c r="F35" s="39">
        <v>950</v>
      </c>
      <c r="G35" s="63"/>
      <c r="H35" s="63"/>
      <c r="I35" s="63"/>
      <c r="J35" s="63"/>
      <c r="K35" s="63">
        <v>19</v>
      </c>
      <c r="L35" s="63"/>
      <c r="M35" s="63"/>
      <c r="N35" s="63"/>
      <c r="O35" s="63"/>
      <c r="P35" s="63"/>
      <c r="Q35" s="61">
        <f t="shared" si="3"/>
        <v>19</v>
      </c>
      <c r="R35" s="21" t="s">
        <v>72</v>
      </c>
    </row>
    <row r="36" spans="1:18" x14ac:dyDescent="0.3">
      <c r="A36" s="35">
        <v>14696</v>
      </c>
      <c r="B36" s="11">
        <v>30</v>
      </c>
      <c r="C36" s="21"/>
      <c r="D36" s="60"/>
      <c r="E36" s="21" t="s">
        <v>73</v>
      </c>
      <c r="F36" s="39">
        <v>950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1">
        <f t="shared" si="3"/>
        <v>0</v>
      </c>
      <c r="R36" s="21" t="s">
        <v>74</v>
      </c>
    </row>
    <row r="37" spans="1:18" x14ac:dyDescent="0.3">
      <c r="A37" s="35">
        <v>18443</v>
      </c>
      <c r="B37" s="11">
        <v>31</v>
      </c>
      <c r="C37" s="21"/>
      <c r="D37" s="60"/>
      <c r="E37" s="21" t="s">
        <v>66</v>
      </c>
      <c r="F37" s="39">
        <v>950</v>
      </c>
      <c r="G37" s="63"/>
      <c r="H37" s="63"/>
      <c r="I37" s="63"/>
      <c r="J37" s="63"/>
      <c r="K37" s="63">
        <v>19</v>
      </c>
      <c r="L37" s="63"/>
      <c r="M37" s="63"/>
      <c r="N37" s="63"/>
      <c r="O37" s="63"/>
      <c r="P37" s="63"/>
      <c r="Q37" s="61">
        <f t="shared" si="3"/>
        <v>19</v>
      </c>
      <c r="R37" s="63" t="s">
        <v>75</v>
      </c>
    </row>
    <row r="38" spans="1:18" x14ac:dyDescent="0.3">
      <c r="A38" s="35">
        <v>17139</v>
      </c>
      <c r="B38" s="11">
        <v>32</v>
      </c>
      <c r="C38" s="21"/>
      <c r="D38" s="21"/>
      <c r="E38" s="21" t="s">
        <v>66</v>
      </c>
      <c r="F38" s="39">
        <v>950</v>
      </c>
      <c r="G38" s="63"/>
      <c r="H38" s="63"/>
      <c r="I38" s="63"/>
      <c r="J38" s="63"/>
      <c r="K38" s="63">
        <v>19</v>
      </c>
      <c r="L38" s="63"/>
      <c r="M38" s="63"/>
      <c r="N38" s="63"/>
      <c r="O38" s="63"/>
      <c r="P38" s="63"/>
      <c r="Q38" s="61">
        <f t="shared" si="3"/>
        <v>19</v>
      </c>
      <c r="R38" s="64" t="s">
        <v>76</v>
      </c>
    </row>
    <row r="39" spans="1:18" x14ac:dyDescent="0.3">
      <c r="A39" s="35">
        <v>16603</v>
      </c>
      <c r="B39" s="11">
        <v>33</v>
      </c>
      <c r="C39" s="21"/>
      <c r="D39" s="60"/>
      <c r="E39" s="21" t="s">
        <v>77</v>
      </c>
      <c r="F39" s="39"/>
      <c r="G39" s="63"/>
      <c r="H39" s="63">
        <v>145</v>
      </c>
      <c r="I39" s="63"/>
      <c r="J39" s="63"/>
      <c r="K39" s="63"/>
      <c r="L39" s="63"/>
      <c r="M39" s="63">
        <v>24</v>
      </c>
      <c r="N39" s="63"/>
      <c r="O39" s="63"/>
      <c r="P39" s="63"/>
      <c r="Q39" s="61">
        <f t="shared" si="3"/>
        <v>169</v>
      </c>
      <c r="R39" s="21" t="s">
        <v>329</v>
      </c>
    </row>
    <row r="40" spans="1:18" x14ac:dyDescent="0.3">
      <c r="A40" s="35">
        <v>21208</v>
      </c>
      <c r="B40" s="11">
        <v>34</v>
      </c>
      <c r="C40" s="60"/>
      <c r="D40" s="60"/>
      <c r="E40" s="21" t="s">
        <v>78</v>
      </c>
      <c r="F40" s="39"/>
      <c r="G40" s="63"/>
      <c r="H40" s="63"/>
      <c r="I40" s="63"/>
      <c r="J40" s="63">
        <v>240</v>
      </c>
      <c r="K40" s="63"/>
      <c r="L40" s="63"/>
      <c r="M40" s="39"/>
      <c r="N40" s="63"/>
      <c r="O40" s="39">
        <v>49</v>
      </c>
      <c r="P40" s="63"/>
      <c r="Q40" s="63">
        <f>SUM(F40:P40)</f>
        <v>289</v>
      </c>
      <c r="R40" s="63" t="s">
        <v>79</v>
      </c>
    </row>
    <row r="41" spans="1:18" x14ac:dyDescent="0.3">
      <c r="A41" s="35">
        <v>16193</v>
      </c>
      <c r="B41" s="11">
        <v>35</v>
      </c>
      <c r="C41" s="21"/>
      <c r="D41" s="60"/>
      <c r="E41" s="21" t="s">
        <v>40</v>
      </c>
      <c r="F41" s="39">
        <v>950</v>
      </c>
      <c r="G41" s="63"/>
      <c r="H41" s="63"/>
      <c r="I41" s="63"/>
      <c r="J41" s="63"/>
      <c r="K41" s="63">
        <v>19</v>
      </c>
      <c r="L41" s="63"/>
      <c r="M41" s="63"/>
      <c r="N41" s="63"/>
      <c r="O41" s="63"/>
      <c r="P41" s="63"/>
      <c r="Q41" s="61">
        <f t="shared" ref="Q41:Q58" si="4">SUM(G41:P41)</f>
        <v>19</v>
      </c>
      <c r="R41" s="21" t="s">
        <v>80</v>
      </c>
    </row>
    <row r="42" spans="1:18" x14ac:dyDescent="0.3">
      <c r="A42" s="35">
        <v>17435</v>
      </c>
      <c r="B42" s="11">
        <v>36</v>
      </c>
      <c r="C42" s="21"/>
      <c r="D42" s="60"/>
      <c r="E42" s="21" t="s">
        <v>81</v>
      </c>
      <c r="F42" s="39">
        <v>950</v>
      </c>
      <c r="G42" s="63"/>
      <c r="H42" s="63"/>
      <c r="I42" s="63"/>
      <c r="J42" s="63"/>
      <c r="K42" s="63"/>
      <c r="L42" s="63">
        <v>38</v>
      </c>
      <c r="M42" s="63"/>
      <c r="N42" s="63"/>
      <c r="O42" s="63"/>
      <c r="P42" s="63"/>
      <c r="Q42" s="61">
        <f t="shared" si="4"/>
        <v>38</v>
      </c>
      <c r="R42" s="21"/>
    </row>
    <row r="43" spans="1:18" x14ac:dyDescent="0.3">
      <c r="A43" s="35">
        <v>15255</v>
      </c>
      <c r="B43" s="11">
        <v>37</v>
      </c>
      <c r="C43" s="21"/>
      <c r="D43" s="60"/>
      <c r="E43" s="21" t="s">
        <v>40</v>
      </c>
      <c r="F43" s="39">
        <v>950</v>
      </c>
      <c r="G43" s="63"/>
      <c r="H43" s="63"/>
      <c r="I43" s="63"/>
      <c r="J43" s="63"/>
      <c r="K43" s="63">
        <v>19</v>
      </c>
      <c r="L43" s="63"/>
      <c r="M43" s="63"/>
      <c r="N43" s="63"/>
      <c r="O43" s="63"/>
      <c r="P43" s="63"/>
      <c r="Q43" s="61">
        <f t="shared" si="4"/>
        <v>19</v>
      </c>
      <c r="R43" s="21"/>
    </row>
    <row r="44" spans="1:18" x14ac:dyDescent="0.3">
      <c r="A44" s="35">
        <v>17944</v>
      </c>
      <c r="B44" s="11">
        <v>38</v>
      </c>
      <c r="C44" s="21"/>
      <c r="D44" s="60"/>
      <c r="E44" s="21" t="s">
        <v>49</v>
      </c>
      <c r="F44" s="39"/>
      <c r="G44" s="63">
        <v>140</v>
      </c>
      <c r="H44" s="63"/>
      <c r="I44" s="63"/>
      <c r="J44" s="63"/>
      <c r="K44" s="63"/>
      <c r="L44" s="63">
        <v>38</v>
      </c>
      <c r="M44" s="63"/>
      <c r="N44" s="63"/>
      <c r="O44" s="63"/>
      <c r="P44" s="63"/>
      <c r="Q44" s="61">
        <f t="shared" si="4"/>
        <v>178</v>
      </c>
      <c r="R44" s="21" t="s">
        <v>69</v>
      </c>
    </row>
    <row r="45" spans="1:18" x14ac:dyDescent="0.3">
      <c r="A45" s="35">
        <v>17649</v>
      </c>
      <c r="B45" s="11">
        <v>39</v>
      </c>
      <c r="C45" s="21"/>
      <c r="D45" s="60"/>
      <c r="E45" s="21" t="s">
        <v>82</v>
      </c>
      <c r="F45" s="39"/>
      <c r="G45" s="63"/>
      <c r="H45" s="63"/>
      <c r="I45" s="63"/>
      <c r="J45" s="63"/>
      <c r="K45" s="63"/>
      <c r="L45" s="63"/>
      <c r="M45" s="63">
        <v>24</v>
      </c>
      <c r="N45" s="63"/>
      <c r="O45" s="63"/>
      <c r="P45" s="63"/>
      <c r="Q45" s="61">
        <f t="shared" si="4"/>
        <v>24</v>
      </c>
      <c r="R45" s="65" t="s">
        <v>328</v>
      </c>
    </row>
    <row r="46" spans="1:18" x14ac:dyDescent="0.3">
      <c r="A46" s="35">
        <v>15376</v>
      </c>
      <c r="B46" s="11">
        <v>40</v>
      </c>
      <c r="C46" s="21"/>
      <c r="D46" s="60"/>
      <c r="E46" s="21" t="s">
        <v>40</v>
      </c>
      <c r="F46" s="39">
        <v>950</v>
      </c>
      <c r="G46" s="63"/>
      <c r="H46" s="63"/>
      <c r="I46" s="63"/>
      <c r="J46" s="63"/>
      <c r="K46" s="63">
        <v>19</v>
      </c>
      <c r="L46" s="63"/>
      <c r="M46" s="63"/>
      <c r="N46" s="63"/>
      <c r="O46" s="63"/>
      <c r="P46" s="63"/>
      <c r="Q46" s="61">
        <f t="shared" si="4"/>
        <v>19</v>
      </c>
      <c r="R46" s="21" t="s">
        <v>83</v>
      </c>
    </row>
    <row r="47" spans="1:18" x14ac:dyDescent="0.3">
      <c r="A47" s="35">
        <v>17438</v>
      </c>
      <c r="B47" s="11">
        <v>41</v>
      </c>
      <c r="C47" s="21"/>
      <c r="D47" s="60"/>
      <c r="E47" s="21" t="s">
        <v>40</v>
      </c>
      <c r="F47" s="39">
        <v>950</v>
      </c>
      <c r="G47" s="63"/>
      <c r="H47" s="63"/>
      <c r="I47" s="63"/>
      <c r="J47" s="63"/>
      <c r="K47" s="63">
        <v>19</v>
      </c>
      <c r="L47" s="63"/>
      <c r="M47" s="63"/>
      <c r="N47" s="63"/>
      <c r="O47" s="63"/>
      <c r="P47" s="63"/>
      <c r="Q47" s="61">
        <f t="shared" si="4"/>
        <v>19</v>
      </c>
      <c r="R47" s="21" t="s">
        <v>84</v>
      </c>
    </row>
    <row r="48" spans="1:18" x14ac:dyDescent="0.3">
      <c r="A48" s="35">
        <v>20722</v>
      </c>
      <c r="B48" s="11">
        <v>42</v>
      </c>
      <c r="C48" s="21"/>
      <c r="D48" s="60"/>
      <c r="E48" s="21" t="s">
        <v>85</v>
      </c>
      <c r="F48" s="39"/>
      <c r="G48" s="63">
        <v>140</v>
      </c>
      <c r="H48" s="63"/>
      <c r="I48" s="63"/>
      <c r="J48" s="63"/>
      <c r="K48" s="63"/>
      <c r="L48" s="63">
        <v>38</v>
      </c>
      <c r="M48" s="39"/>
      <c r="N48" s="63"/>
      <c r="O48" s="39"/>
      <c r="P48" s="63"/>
      <c r="Q48" s="61">
        <f t="shared" si="4"/>
        <v>178</v>
      </c>
      <c r="R48" s="63" t="s">
        <v>86</v>
      </c>
    </row>
    <row r="49" spans="1:18" x14ac:dyDescent="0.3">
      <c r="A49" s="35">
        <v>17825</v>
      </c>
      <c r="B49" s="11">
        <v>43</v>
      </c>
      <c r="C49" s="21"/>
      <c r="D49" s="21"/>
      <c r="E49" s="21" t="s">
        <v>56</v>
      </c>
      <c r="F49" s="39"/>
      <c r="G49" s="63">
        <v>140</v>
      </c>
      <c r="H49" s="63"/>
      <c r="I49" s="63"/>
      <c r="J49" s="63"/>
      <c r="K49" s="63"/>
      <c r="L49" s="63">
        <v>38</v>
      </c>
      <c r="M49" s="63"/>
      <c r="N49" s="63"/>
      <c r="O49" s="63"/>
      <c r="P49" s="63"/>
      <c r="Q49" s="61">
        <f t="shared" si="4"/>
        <v>178</v>
      </c>
      <c r="R49" s="21"/>
    </row>
    <row r="50" spans="1:18" x14ac:dyDescent="0.3">
      <c r="A50" s="35">
        <v>21030</v>
      </c>
      <c r="B50" s="11">
        <v>44</v>
      </c>
      <c r="C50" s="21"/>
      <c r="D50" s="21"/>
      <c r="E50" s="21" t="s">
        <v>78</v>
      </c>
      <c r="F50" s="39"/>
      <c r="G50" s="63"/>
      <c r="H50" s="63"/>
      <c r="I50" s="63"/>
      <c r="J50" s="63">
        <v>240</v>
      </c>
      <c r="K50" s="63"/>
      <c r="L50" s="63"/>
      <c r="M50" s="39"/>
      <c r="N50" s="63"/>
      <c r="O50" s="39">
        <v>49</v>
      </c>
      <c r="P50" s="63"/>
      <c r="Q50" s="61">
        <f t="shared" si="4"/>
        <v>289</v>
      </c>
      <c r="R50" s="63" t="s">
        <v>87</v>
      </c>
    </row>
    <row r="51" spans="1:18" x14ac:dyDescent="0.3">
      <c r="A51" s="35">
        <v>18428</v>
      </c>
      <c r="B51" s="11">
        <v>45</v>
      </c>
      <c r="C51" s="21"/>
      <c r="D51" s="21"/>
      <c r="E51" s="21" t="s">
        <v>40</v>
      </c>
      <c r="F51" s="39">
        <v>950</v>
      </c>
      <c r="G51" s="63"/>
      <c r="H51" s="63"/>
      <c r="I51" s="63"/>
      <c r="J51" s="63"/>
      <c r="K51" s="63">
        <v>19</v>
      </c>
      <c r="L51" s="63"/>
      <c r="M51" s="63"/>
      <c r="N51" s="63"/>
      <c r="O51" s="63"/>
      <c r="P51" s="63"/>
      <c r="Q51" s="61">
        <f t="shared" si="4"/>
        <v>19</v>
      </c>
      <c r="R51" s="63" t="s">
        <v>88</v>
      </c>
    </row>
    <row r="52" spans="1:18" x14ac:dyDescent="0.3">
      <c r="A52" s="35">
        <v>20794</v>
      </c>
      <c r="B52" s="11">
        <v>46</v>
      </c>
      <c r="C52" s="21"/>
      <c r="D52" s="60"/>
      <c r="E52" s="21" t="s">
        <v>40</v>
      </c>
      <c r="F52" s="39">
        <v>950</v>
      </c>
      <c r="G52" s="63"/>
      <c r="H52" s="63"/>
      <c r="I52" s="63"/>
      <c r="J52" s="63"/>
      <c r="K52" s="63">
        <v>19</v>
      </c>
      <c r="L52" s="63"/>
      <c r="M52" s="63"/>
      <c r="N52" s="63"/>
      <c r="O52" s="63"/>
      <c r="P52" s="63"/>
      <c r="Q52" s="61">
        <f t="shared" si="4"/>
        <v>19</v>
      </c>
      <c r="R52" s="63" t="s">
        <v>89</v>
      </c>
    </row>
    <row r="53" spans="1:18" x14ac:dyDescent="0.3">
      <c r="A53" s="35">
        <v>19603</v>
      </c>
      <c r="B53" s="11">
        <v>47</v>
      </c>
      <c r="C53" s="21"/>
      <c r="D53" s="60"/>
      <c r="E53" s="21" t="s">
        <v>40</v>
      </c>
      <c r="F53" s="39">
        <v>950</v>
      </c>
      <c r="G53" s="63"/>
      <c r="H53" s="63"/>
      <c r="I53" s="63"/>
      <c r="J53" s="63"/>
      <c r="K53" s="63">
        <v>19</v>
      </c>
      <c r="L53" s="63"/>
      <c r="M53" s="63"/>
      <c r="N53" s="63"/>
      <c r="O53" s="63"/>
      <c r="P53" s="63"/>
      <c r="Q53" s="61">
        <f t="shared" si="4"/>
        <v>19</v>
      </c>
      <c r="R53" s="63" t="s">
        <v>90</v>
      </c>
    </row>
    <row r="54" spans="1:18" x14ac:dyDescent="0.3">
      <c r="A54" s="35">
        <v>20319</v>
      </c>
      <c r="B54" s="11">
        <v>48</v>
      </c>
      <c r="C54" s="21"/>
      <c r="D54" s="60"/>
      <c r="E54" s="21" t="s">
        <v>91</v>
      </c>
      <c r="F54" s="39">
        <v>950</v>
      </c>
      <c r="G54" s="63"/>
      <c r="H54" s="63"/>
      <c r="I54" s="63"/>
      <c r="J54" s="63"/>
      <c r="K54" s="63"/>
      <c r="L54" s="39">
        <v>38</v>
      </c>
      <c r="M54" s="39"/>
      <c r="N54" s="63"/>
      <c r="O54" s="39"/>
      <c r="P54" s="63"/>
      <c r="Q54" s="61">
        <f t="shared" si="4"/>
        <v>38</v>
      </c>
      <c r="R54" s="63" t="s">
        <v>92</v>
      </c>
    </row>
    <row r="55" spans="1:18" x14ac:dyDescent="0.3">
      <c r="A55" s="35">
        <v>19427</v>
      </c>
      <c r="B55" s="11">
        <v>49</v>
      </c>
      <c r="C55" s="21"/>
      <c r="D55" s="60"/>
      <c r="E55" s="21" t="s">
        <v>40</v>
      </c>
      <c r="F55" s="39">
        <v>950</v>
      </c>
      <c r="G55" s="63"/>
      <c r="H55" s="63"/>
      <c r="I55" s="63"/>
      <c r="J55" s="63"/>
      <c r="K55" s="63">
        <v>19</v>
      </c>
      <c r="L55" s="63"/>
      <c r="M55" s="63"/>
      <c r="N55" s="63"/>
      <c r="O55" s="63"/>
      <c r="P55" s="63"/>
      <c r="Q55" s="61">
        <f t="shared" si="4"/>
        <v>19</v>
      </c>
      <c r="R55" s="63" t="s">
        <v>93</v>
      </c>
    </row>
    <row r="56" spans="1:18" x14ac:dyDescent="0.3">
      <c r="A56" s="35">
        <v>19477</v>
      </c>
      <c r="B56" s="11">
        <v>50</v>
      </c>
      <c r="C56" s="21"/>
      <c r="D56" s="60"/>
      <c r="E56" s="21" t="s">
        <v>40</v>
      </c>
      <c r="F56" s="39">
        <v>950</v>
      </c>
      <c r="G56" s="63"/>
      <c r="H56" s="63"/>
      <c r="I56" s="63"/>
      <c r="J56" s="63"/>
      <c r="K56" s="63">
        <v>19</v>
      </c>
      <c r="L56" s="63"/>
      <c r="M56" s="63"/>
      <c r="N56" s="63"/>
      <c r="O56" s="63"/>
      <c r="P56" s="63"/>
      <c r="Q56" s="61">
        <f t="shared" si="4"/>
        <v>19</v>
      </c>
      <c r="R56" s="63" t="s">
        <v>86</v>
      </c>
    </row>
    <row r="57" spans="1:18" x14ac:dyDescent="0.3">
      <c r="A57" s="35">
        <v>21130</v>
      </c>
      <c r="B57" s="11">
        <v>51</v>
      </c>
      <c r="C57" s="21"/>
      <c r="D57" s="60"/>
      <c r="E57" s="21" t="s">
        <v>49</v>
      </c>
      <c r="F57" s="39"/>
      <c r="G57" s="63">
        <v>140</v>
      </c>
      <c r="H57" s="63"/>
      <c r="I57" s="63"/>
      <c r="J57" s="63"/>
      <c r="K57" s="63"/>
      <c r="L57" s="63">
        <v>38</v>
      </c>
      <c r="M57" s="39"/>
      <c r="N57" s="63"/>
      <c r="O57" s="39"/>
      <c r="P57" s="63"/>
      <c r="Q57" s="61">
        <f t="shared" si="4"/>
        <v>178</v>
      </c>
      <c r="R57" s="63" t="s">
        <v>94</v>
      </c>
    </row>
    <row r="58" spans="1:18" x14ac:dyDescent="0.3">
      <c r="A58" s="35">
        <v>20911</v>
      </c>
      <c r="B58" s="11">
        <v>52</v>
      </c>
      <c r="C58" s="21"/>
      <c r="D58" s="60"/>
      <c r="E58" s="21" t="s">
        <v>56</v>
      </c>
      <c r="F58" s="39"/>
      <c r="G58" s="63">
        <v>140</v>
      </c>
      <c r="H58" s="63"/>
      <c r="I58" s="63"/>
      <c r="J58" s="63"/>
      <c r="K58" s="63"/>
      <c r="L58" s="63">
        <v>38</v>
      </c>
      <c r="M58" s="39"/>
      <c r="N58" s="63"/>
      <c r="O58" s="39"/>
      <c r="P58" s="63"/>
      <c r="Q58" s="61">
        <f t="shared" si="4"/>
        <v>178</v>
      </c>
      <c r="R58" s="63" t="s">
        <v>43</v>
      </c>
    </row>
    <row r="59" spans="1:18" x14ac:dyDescent="0.3">
      <c r="A59" s="35">
        <v>21316</v>
      </c>
      <c r="B59" s="11">
        <v>53</v>
      </c>
      <c r="C59" s="21"/>
      <c r="D59" s="21"/>
      <c r="E59" s="21" t="s">
        <v>40</v>
      </c>
      <c r="F59" s="39">
        <v>950</v>
      </c>
      <c r="G59" s="63"/>
      <c r="H59" s="63"/>
      <c r="I59" s="63"/>
      <c r="J59" s="63"/>
      <c r="K59" s="63">
        <v>19</v>
      </c>
      <c r="L59" s="63"/>
      <c r="M59" s="39"/>
      <c r="N59" s="63"/>
      <c r="O59" s="39"/>
      <c r="P59" s="63"/>
      <c r="Q59" s="63">
        <v>19</v>
      </c>
      <c r="R59" s="63" t="s">
        <v>95</v>
      </c>
    </row>
    <row r="60" spans="1:18" x14ac:dyDescent="0.3">
      <c r="A60" s="35">
        <v>18926</v>
      </c>
      <c r="B60" s="11">
        <v>54</v>
      </c>
      <c r="C60" s="21"/>
      <c r="D60" s="60"/>
      <c r="E60" s="21" t="s">
        <v>40</v>
      </c>
      <c r="F60" s="39">
        <v>950</v>
      </c>
      <c r="G60" s="63"/>
      <c r="H60" s="63"/>
      <c r="I60" s="63"/>
      <c r="J60" s="63"/>
      <c r="K60" s="63">
        <v>19</v>
      </c>
      <c r="L60" s="63"/>
      <c r="M60" s="63"/>
      <c r="N60" s="63"/>
      <c r="O60" s="63"/>
      <c r="P60" s="63"/>
      <c r="Q60" s="61">
        <f t="shared" ref="Q60:Q70" si="5">SUM(G60:P60)</f>
        <v>19</v>
      </c>
      <c r="R60" s="21" t="s">
        <v>96</v>
      </c>
    </row>
    <row r="61" spans="1:18" x14ac:dyDescent="0.3">
      <c r="A61" s="35">
        <v>17658</v>
      </c>
      <c r="B61" s="11">
        <v>55</v>
      </c>
      <c r="C61" s="21"/>
      <c r="D61" s="60"/>
      <c r="E61" s="21" t="s">
        <v>40</v>
      </c>
      <c r="F61" s="39">
        <v>950</v>
      </c>
      <c r="G61" s="63"/>
      <c r="H61" s="63"/>
      <c r="I61" s="63"/>
      <c r="J61" s="63"/>
      <c r="K61" s="63">
        <v>19</v>
      </c>
      <c r="L61" s="63"/>
      <c r="M61" s="63"/>
      <c r="N61" s="63"/>
      <c r="O61" s="63"/>
      <c r="P61" s="63"/>
      <c r="Q61" s="61">
        <f t="shared" si="5"/>
        <v>19</v>
      </c>
      <c r="R61" s="63" t="s">
        <v>97</v>
      </c>
    </row>
    <row r="62" spans="1:18" x14ac:dyDescent="0.3">
      <c r="A62" s="66">
        <v>15155</v>
      </c>
      <c r="B62" s="11">
        <v>56</v>
      </c>
      <c r="C62" s="21"/>
      <c r="D62" s="21"/>
      <c r="E62" s="21" t="s">
        <v>40</v>
      </c>
      <c r="F62" s="39">
        <v>950</v>
      </c>
      <c r="G62" s="63"/>
      <c r="H62" s="63"/>
      <c r="I62" s="63"/>
      <c r="J62" s="63"/>
      <c r="K62" s="63">
        <v>19</v>
      </c>
      <c r="L62" s="63"/>
      <c r="M62" s="63"/>
      <c r="N62" s="63"/>
      <c r="O62" s="63"/>
      <c r="P62" s="63"/>
      <c r="Q62" s="61">
        <f t="shared" si="5"/>
        <v>19</v>
      </c>
      <c r="R62" s="21"/>
    </row>
    <row r="63" spans="1:18" x14ac:dyDescent="0.3">
      <c r="A63" s="66">
        <v>19100</v>
      </c>
      <c r="B63" s="11">
        <v>57</v>
      </c>
      <c r="C63" s="21"/>
      <c r="D63" s="60"/>
      <c r="E63" s="21" t="s">
        <v>56</v>
      </c>
      <c r="F63" s="39"/>
      <c r="G63" s="63">
        <v>140</v>
      </c>
      <c r="H63" s="63"/>
      <c r="I63" s="63"/>
      <c r="J63" s="63"/>
      <c r="K63" s="63"/>
      <c r="L63" s="63">
        <v>38</v>
      </c>
      <c r="M63" s="63"/>
      <c r="N63" s="63"/>
      <c r="O63" s="63"/>
      <c r="P63" s="63"/>
      <c r="Q63" s="61">
        <f t="shared" si="5"/>
        <v>178</v>
      </c>
      <c r="R63" s="21" t="s">
        <v>98</v>
      </c>
    </row>
    <row r="64" spans="1:18" x14ac:dyDescent="0.3">
      <c r="A64" s="35">
        <v>20983</v>
      </c>
      <c r="B64" s="11">
        <v>58</v>
      </c>
      <c r="C64" s="21"/>
      <c r="D64" s="60"/>
      <c r="E64" s="21" t="s">
        <v>56</v>
      </c>
      <c r="F64" s="39"/>
      <c r="G64" s="63">
        <v>140</v>
      </c>
      <c r="H64" s="63"/>
      <c r="I64" s="63"/>
      <c r="J64" s="63"/>
      <c r="K64" s="63"/>
      <c r="L64" s="63">
        <v>38</v>
      </c>
      <c r="M64" s="39"/>
      <c r="N64" s="63"/>
      <c r="O64" s="39"/>
      <c r="P64" s="63"/>
      <c r="Q64" s="61">
        <f t="shared" si="5"/>
        <v>178</v>
      </c>
      <c r="R64" s="63" t="s">
        <v>89</v>
      </c>
    </row>
    <row r="65" spans="1:18" x14ac:dyDescent="0.3">
      <c r="A65" s="35">
        <v>15460</v>
      </c>
      <c r="B65" s="11">
        <v>59</v>
      </c>
      <c r="C65" s="21"/>
      <c r="D65" s="60"/>
      <c r="E65" s="21" t="s">
        <v>66</v>
      </c>
      <c r="F65" s="39">
        <v>950</v>
      </c>
      <c r="G65" s="63"/>
      <c r="H65" s="63"/>
      <c r="I65" s="63"/>
      <c r="J65" s="63"/>
      <c r="K65" s="63">
        <v>19</v>
      </c>
      <c r="L65" s="63"/>
      <c r="M65" s="63"/>
      <c r="N65" s="63"/>
      <c r="O65" s="63"/>
      <c r="P65" s="63"/>
      <c r="Q65" s="61">
        <f t="shared" si="5"/>
        <v>19</v>
      </c>
      <c r="R65" s="21"/>
    </row>
    <row r="66" spans="1:18" x14ac:dyDescent="0.3">
      <c r="A66" s="35">
        <v>21644</v>
      </c>
      <c r="B66" s="11">
        <v>60</v>
      </c>
      <c r="C66" s="65"/>
      <c r="D66" s="60"/>
      <c r="E66" s="21" t="s">
        <v>40</v>
      </c>
      <c r="F66" s="39">
        <v>950</v>
      </c>
      <c r="G66" s="63"/>
      <c r="H66" s="63"/>
      <c r="I66" s="63"/>
      <c r="J66" s="63"/>
      <c r="K66" s="63">
        <v>19</v>
      </c>
      <c r="L66" s="63"/>
      <c r="M66" s="39"/>
      <c r="N66" s="63"/>
      <c r="O66" s="39"/>
      <c r="P66" s="63"/>
      <c r="Q66" s="63">
        <f>SUM(G66:P66)</f>
        <v>19</v>
      </c>
      <c r="R66" s="63" t="s">
        <v>99</v>
      </c>
    </row>
    <row r="67" spans="1:18" x14ac:dyDescent="0.3">
      <c r="A67" s="35">
        <v>20360</v>
      </c>
      <c r="B67" s="11">
        <v>61</v>
      </c>
      <c r="C67" s="21"/>
      <c r="D67" s="60"/>
      <c r="E67" s="21" t="s">
        <v>40</v>
      </c>
      <c r="F67" s="39">
        <v>950</v>
      </c>
      <c r="G67" s="63"/>
      <c r="H67" s="63"/>
      <c r="I67" s="63"/>
      <c r="J67" s="63"/>
      <c r="K67" s="63">
        <v>19</v>
      </c>
      <c r="L67" s="63"/>
      <c r="M67" s="63"/>
      <c r="N67" s="63"/>
      <c r="O67" s="63"/>
      <c r="P67" s="63"/>
      <c r="Q67" s="61">
        <f t="shared" si="5"/>
        <v>19</v>
      </c>
      <c r="R67" s="21" t="s">
        <v>100</v>
      </c>
    </row>
    <row r="68" spans="1:18" x14ac:dyDescent="0.3">
      <c r="A68" s="35">
        <v>17908</v>
      </c>
      <c r="B68" s="11">
        <v>62</v>
      </c>
      <c r="C68" s="21"/>
      <c r="D68" s="60"/>
      <c r="E68" s="21" t="s">
        <v>56</v>
      </c>
      <c r="F68" s="39"/>
      <c r="G68" s="63">
        <v>140</v>
      </c>
      <c r="H68" s="63"/>
      <c r="I68" s="63"/>
      <c r="J68" s="63"/>
      <c r="K68" s="63"/>
      <c r="L68" s="63">
        <v>38</v>
      </c>
      <c r="M68" s="63"/>
      <c r="N68" s="63"/>
      <c r="O68" s="63"/>
      <c r="P68" s="63"/>
      <c r="Q68" s="61">
        <f t="shared" si="5"/>
        <v>178</v>
      </c>
      <c r="R68" s="21" t="s">
        <v>101</v>
      </c>
    </row>
    <row r="69" spans="1:18" x14ac:dyDescent="0.3">
      <c r="A69" s="35">
        <v>18104</v>
      </c>
      <c r="B69" s="11">
        <v>63</v>
      </c>
      <c r="C69" s="21"/>
      <c r="D69" s="60"/>
      <c r="E69" s="21" t="s">
        <v>40</v>
      </c>
      <c r="F69" s="39">
        <v>950</v>
      </c>
      <c r="G69" s="63"/>
      <c r="H69" s="63"/>
      <c r="I69" s="63"/>
      <c r="J69" s="63"/>
      <c r="K69" s="63">
        <v>19</v>
      </c>
      <c r="L69" s="63"/>
      <c r="M69" s="63"/>
      <c r="N69" s="63"/>
      <c r="O69" s="63"/>
      <c r="P69" s="63"/>
      <c r="Q69" s="61">
        <f t="shared" si="5"/>
        <v>19</v>
      </c>
      <c r="R69" s="21" t="s">
        <v>102</v>
      </c>
    </row>
    <row r="70" spans="1:18" x14ac:dyDescent="0.3">
      <c r="A70" s="35">
        <v>18620</v>
      </c>
      <c r="B70" s="11">
        <v>64</v>
      </c>
      <c r="C70" s="21"/>
      <c r="D70" s="60"/>
      <c r="E70" s="21" t="s">
        <v>56</v>
      </c>
      <c r="F70" s="39"/>
      <c r="G70" s="63">
        <v>140</v>
      </c>
      <c r="H70" s="63"/>
      <c r="I70" s="63"/>
      <c r="J70" s="63"/>
      <c r="K70" s="63"/>
      <c r="L70" s="63">
        <v>38</v>
      </c>
      <c r="M70" s="63"/>
      <c r="N70" s="63"/>
      <c r="O70" s="63"/>
      <c r="P70" s="63"/>
      <c r="Q70" s="61">
        <f t="shared" si="5"/>
        <v>178</v>
      </c>
      <c r="R70" s="21" t="s">
        <v>103</v>
      </c>
    </row>
    <row r="71" spans="1:18" x14ac:dyDescent="0.3">
      <c r="A71" s="35">
        <v>19383</v>
      </c>
      <c r="B71" s="11">
        <v>65</v>
      </c>
      <c r="C71" s="21"/>
      <c r="D71" s="60"/>
      <c r="E71" s="21" t="s">
        <v>40</v>
      </c>
      <c r="F71" s="39">
        <v>950</v>
      </c>
      <c r="G71" s="63"/>
      <c r="H71" s="63"/>
      <c r="I71" s="63"/>
      <c r="J71" s="63"/>
      <c r="K71" s="63">
        <v>19</v>
      </c>
      <c r="L71" s="63"/>
      <c r="M71" s="63"/>
      <c r="N71" s="63"/>
      <c r="O71" s="63"/>
      <c r="P71" s="63"/>
      <c r="Q71" s="61">
        <v>19</v>
      </c>
      <c r="R71" s="21" t="s">
        <v>104</v>
      </c>
    </row>
    <row r="72" spans="1:18" x14ac:dyDescent="0.3">
      <c r="A72" s="35">
        <v>19730</v>
      </c>
      <c r="B72" s="11">
        <v>66</v>
      </c>
      <c r="C72" s="21"/>
      <c r="D72" s="60"/>
      <c r="E72" s="21" t="s">
        <v>40</v>
      </c>
      <c r="F72" s="39">
        <v>950</v>
      </c>
      <c r="G72" s="63"/>
      <c r="H72" s="63"/>
      <c r="I72" s="63"/>
      <c r="J72" s="63"/>
      <c r="K72" s="63">
        <v>19</v>
      </c>
      <c r="L72" s="63"/>
      <c r="M72" s="63"/>
      <c r="N72" s="63"/>
      <c r="O72" s="63"/>
      <c r="P72" s="63"/>
      <c r="Q72" s="61">
        <f>SUM(G72:P72)</f>
        <v>19</v>
      </c>
      <c r="R72" s="21" t="s">
        <v>47</v>
      </c>
    </row>
    <row r="73" spans="1:18" x14ac:dyDescent="0.3">
      <c r="A73" s="35">
        <v>17980</v>
      </c>
      <c r="B73" s="11">
        <v>67</v>
      </c>
      <c r="C73" s="21"/>
      <c r="D73" s="60"/>
      <c r="E73" s="21" t="s">
        <v>56</v>
      </c>
      <c r="F73" s="39"/>
      <c r="G73" s="63">
        <v>140</v>
      </c>
      <c r="H73" s="63"/>
      <c r="I73" s="63"/>
      <c r="J73" s="63"/>
      <c r="K73" s="63"/>
      <c r="L73" s="63">
        <v>38</v>
      </c>
      <c r="M73" s="63"/>
      <c r="N73" s="63"/>
      <c r="O73" s="63"/>
      <c r="P73" s="63"/>
      <c r="Q73" s="61">
        <f>SUM(G73:P73)</f>
        <v>178</v>
      </c>
      <c r="R73" s="21" t="s">
        <v>105</v>
      </c>
    </row>
    <row r="74" spans="1:18" x14ac:dyDescent="0.3">
      <c r="A74" s="35">
        <v>20887</v>
      </c>
      <c r="B74" s="11">
        <v>68</v>
      </c>
      <c r="C74" s="21"/>
      <c r="D74" s="21"/>
      <c r="E74" s="21" t="s">
        <v>106</v>
      </c>
      <c r="F74" s="39">
        <v>950</v>
      </c>
      <c r="G74" s="63"/>
      <c r="H74" s="63"/>
      <c r="I74" s="63"/>
      <c r="J74" s="63"/>
      <c r="K74" s="63">
        <v>19</v>
      </c>
      <c r="L74" s="63"/>
      <c r="M74" s="39"/>
      <c r="N74" s="63"/>
      <c r="O74" s="39"/>
      <c r="P74" s="63"/>
      <c r="Q74" s="61">
        <f>SUM(G74:P74)</f>
        <v>19</v>
      </c>
      <c r="R74" s="63" t="s">
        <v>55</v>
      </c>
    </row>
    <row r="75" spans="1:18" x14ac:dyDescent="0.3">
      <c r="A75" s="35">
        <v>17936</v>
      </c>
      <c r="B75" s="11">
        <v>69</v>
      </c>
      <c r="C75" s="21"/>
      <c r="D75" s="21"/>
      <c r="E75" s="21" t="s">
        <v>40</v>
      </c>
      <c r="F75" s="39">
        <v>950</v>
      </c>
      <c r="G75" s="63"/>
      <c r="H75" s="63"/>
      <c r="I75" s="63"/>
      <c r="J75" s="63"/>
      <c r="K75" s="63">
        <v>19</v>
      </c>
      <c r="L75" s="63"/>
      <c r="M75" s="63"/>
      <c r="N75" s="63"/>
      <c r="O75" s="63"/>
      <c r="P75" s="63"/>
      <c r="Q75" s="61">
        <f>SUM(G75:P75)</f>
        <v>19</v>
      </c>
      <c r="R75" s="21" t="s">
        <v>107</v>
      </c>
    </row>
    <row r="76" spans="1:18" x14ac:dyDescent="0.3">
      <c r="A76" s="35">
        <v>18031</v>
      </c>
      <c r="B76" s="11">
        <v>70</v>
      </c>
      <c r="C76" s="21"/>
      <c r="D76" s="60"/>
      <c r="E76" s="21" t="s">
        <v>108</v>
      </c>
      <c r="F76" s="39"/>
      <c r="G76" s="63">
        <v>140</v>
      </c>
      <c r="H76" s="63"/>
      <c r="I76" s="63"/>
      <c r="J76" s="63"/>
      <c r="K76" s="63"/>
      <c r="L76" s="63"/>
      <c r="M76" s="63"/>
      <c r="N76" s="63"/>
      <c r="O76" s="63"/>
      <c r="P76" s="63"/>
      <c r="Q76" s="61">
        <f>SUM(G76:P76)</f>
        <v>140</v>
      </c>
      <c r="R76" s="21" t="s">
        <v>109</v>
      </c>
    </row>
    <row r="77" spans="1:18" x14ac:dyDescent="0.3">
      <c r="A77" s="35">
        <v>21342</v>
      </c>
      <c r="B77" s="11">
        <v>71</v>
      </c>
      <c r="C77" s="21"/>
      <c r="D77" s="21"/>
      <c r="E77" s="21" t="s">
        <v>110</v>
      </c>
      <c r="F77" s="39"/>
      <c r="G77" s="63"/>
      <c r="H77" s="63"/>
      <c r="I77" s="63"/>
      <c r="J77" s="63">
        <v>240</v>
      </c>
      <c r="K77" s="63"/>
      <c r="L77" s="63"/>
      <c r="M77" s="39"/>
      <c r="N77" s="63"/>
      <c r="O77" s="39">
        <v>49</v>
      </c>
      <c r="P77" s="63"/>
      <c r="Q77" s="63">
        <f>SUM(F77:P77)</f>
        <v>289</v>
      </c>
      <c r="R77" s="63" t="s">
        <v>70</v>
      </c>
    </row>
    <row r="78" spans="1:18" x14ac:dyDescent="0.3">
      <c r="A78" s="35">
        <v>13079</v>
      </c>
      <c r="B78" s="11">
        <v>72</v>
      </c>
      <c r="C78" s="21"/>
      <c r="D78" s="21"/>
      <c r="E78" s="21" t="s">
        <v>66</v>
      </c>
      <c r="F78" s="39">
        <v>950</v>
      </c>
      <c r="G78" s="63"/>
      <c r="H78" s="63"/>
      <c r="I78" s="63"/>
      <c r="J78" s="63"/>
      <c r="K78" s="63">
        <v>19</v>
      </c>
      <c r="L78" s="63"/>
      <c r="M78" s="63"/>
      <c r="N78" s="63"/>
      <c r="O78" s="63"/>
      <c r="P78" s="63"/>
      <c r="Q78" s="61">
        <f t="shared" ref="Q78:Q140" si="6">SUM(G78:P78)</f>
        <v>19</v>
      </c>
      <c r="R78" s="21"/>
    </row>
    <row r="79" spans="1:18" x14ac:dyDescent="0.3">
      <c r="A79" s="35">
        <v>20346</v>
      </c>
      <c r="B79" s="11">
        <v>73</v>
      </c>
      <c r="C79" s="21"/>
      <c r="D79" s="21"/>
      <c r="E79" s="21" t="s">
        <v>40</v>
      </c>
      <c r="F79" s="39">
        <v>950</v>
      </c>
      <c r="G79" s="63"/>
      <c r="H79" s="63"/>
      <c r="I79" s="63"/>
      <c r="J79" s="63"/>
      <c r="K79" s="61">
        <v>19</v>
      </c>
      <c r="L79" s="63"/>
      <c r="M79" s="63"/>
      <c r="N79" s="63"/>
      <c r="O79" s="39"/>
      <c r="P79" s="63"/>
      <c r="Q79" s="61">
        <f t="shared" si="6"/>
        <v>19</v>
      </c>
      <c r="R79" s="63" t="s">
        <v>111</v>
      </c>
    </row>
    <row r="80" spans="1:18" x14ac:dyDescent="0.3">
      <c r="A80" s="35">
        <v>16711</v>
      </c>
      <c r="B80" s="11">
        <v>74</v>
      </c>
      <c r="C80" s="21"/>
      <c r="D80" s="21"/>
      <c r="E80" s="21" t="s">
        <v>49</v>
      </c>
      <c r="F80" s="39"/>
      <c r="G80" s="63">
        <v>140</v>
      </c>
      <c r="H80" s="63"/>
      <c r="I80" s="63"/>
      <c r="J80" s="63"/>
      <c r="K80" s="63"/>
      <c r="L80" s="63">
        <v>38</v>
      </c>
      <c r="M80" s="63"/>
      <c r="N80" s="63"/>
      <c r="O80" s="63"/>
      <c r="P80" s="63"/>
      <c r="Q80" s="61">
        <f t="shared" si="6"/>
        <v>178</v>
      </c>
      <c r="R80" s="21" t="s">
        <v>112</v>
      </c>
    </row>
    <row r="81" spans="1:18" x14ac:dyDescent="0.3">
      <c r="A81" s="35">
        <v>20835</v>
      </c>
      <c r="B81" s="11">
        <v>75</v>
      </c>
      <c r="C81" s="21"/>
      <c r="D81" s="21"/>
      <c r="E81" s="21" t="s">
        <v>40</v>
      </c>
      <c r="F81" s="39">
        <v>950</v>
      </c>
      <c r="G81" s="63"/>
      <c r="H81" s="63"/>
      <c r="I81" s="63"/>
      <c r="J81" s="63"/>
      <c r="K81" s="63">
        <v>19</v>
      </c>
      <c r="L81" s="63"/>
      <c r="M81" s="39"/>
      <c r="N81" s="63"/>
      <c r="O81" s="39"/>
      <c r="P81" s="63"/>
      <c r="Q81" s="61">
        <f t="shared" si="6"/>
        <v>19</v>
      </c>
      <c r="R81" s="63" t="s">
        <v>113</v>
      </c>
    </row>
    <row r="82" spans="1:18" x14ac:dyDescent="0.3">
      <c r="A82" s="35">
        <v>17422</v>
      </c>
      <c r="B82" s="11">
        <v>76</v>
      </c>
      <c r="C82" s="21"/>
      <c r="D82" s="21"/>
      <c r="E82" s="21" t="s">
        <v>40</v>
      </c>
      <c r="F82" s="39">
        <v>950</v>
      </c>
      <c r="G82" s="63"/>
      <c r="H82" s="63"/>
      <c r="I82" s="63"/>
      <c r="J82" s="63"/>
      <c r="K82" s="63">
        <v>19</v>
      </c>
      <c r="L82" s="63"/>
      <c r="M82" s="63"/>
      <c r="N82" s="63"/>
      <c r="O82" s="63"/>
      <c r="P82" s="63"/>
      <c r="Q82" s="61">
        <f t="shared" si="6"/>
        <v>19</v>
      </c>
      <c r="R82" s="21" t="s">
        <v>114</v>
      </c>
    </row>
    <row r="83" spans="1:18" x14ac:dyDescent="0.3">
      <c r="A83" s="35">
        <v>20950</v>
      </c>
      <c r="B83" s="11">
        <v>77</v>
      </c>
      <c r="C83" s="21"/>
      <c r="D83" s="21"/>
      <c r="E83" s="21" t="s">
        <v>115</v>
      </c>
      <c r="F83" s="39"/>
      <c r="G83" s="63">
        <v>140</v>
      </c>
      <c r="H83" s="63"/>
      <c r="I83" s="63"/>
      <c r="J83" s="63"/>
      <c r="K83" s="63"/>
      <c r="L83" s="63">
        <v>38</v>
      </c>
      <c r="M83" s="39"/>
      <c r="N83" s="63"/>
      <c r="O83" s="39"/>
      <c r="P83" s="63"/>
      <c r="Q83" s="61">
        <f t="shared" si="6"/>
        <v>178</v>
      </c>
      <c r="R83" s="63" t="s">
        <v>116</v>
      </c>
    </row>
    <row r="84" spans="1:18" x14ac:dyDescent="0.3">
      <c r="A84" s="35">
        <v>20316</v>
      </c>
      <c r="B84" s="11">
        <v>78</v>
      </c>
      <c r="C84" s="21"/>
      <c r="D84" s="21"/>
      <c r="E84" s="21" t="s">
        <v>40</v>
      </c>
      <c r="F84" s="39">
        <v>950</v>
      </c>
      <c r="G84" s="63"/>
      <c r="H84" s="63"/>
      <c r="I84" s="63"/>
      <c r="J84" s="63"/>
      <c r="K84" s="63">
        <v>19</v>
      </c>
      <c r="L84" s="63"/>
      <c r="M84" s="39"/>
      <c r="N84" s="63"/>
      <c r="O84" s="39"/>
      <c r="P84" s="63"/>
      <c r="Q84" s="61">
        <f t="shared" si="6"/>
        <v>19</v>
      </c>
      <c r="R84" s="63" t="s">
        <v>69</v>
      </c>
    </row>
    <row r="85" spans="1:18" x14ac:dyDescent="0.3">
      <c r="A85" s="35" t="s">
        <v>117</v>
      </c>
      <c r="B85" s="11">
        <v>79</v>
      </c>
      <c r="C85" s="21"/>
      <c r="D85" s="21"/>
      <c r="E85" s="21" t="s">
        <v>40</v>
      </c>
      <c r="F85" s="39">
        <v>950</v>
      </c>
      <c r="G85" s="63"/>
      <c r="H85" s="63"/>
      <c r="I85" s="63"/>
      <c r="J85" s="63"/>
      <c r="K85" s="63">
        <v>19</v>
      </c>
      <c r="L85" s="63"/>
      <c r="M85" s="39"/>
      <c r="N85" s="63"/>
      <c r="O85" s="39"/>
      <c r="P85" s="63"/>
      <c r="Q85" s="61">
        <f t="shared" si="6"/>
        <v>19</v>
      </c>
      <c r="R85" s="63" t="s">
        <v>118</v>
      </c>
    </row>
    <row r="86" spans="1:18" x14ac:dyDescent="0.3">
      <c r="A86" s="35">
        <v>19457</v>
      </c>
      <c r="B86" s="11">
        <v>80</v>
      </c>
      <c r="C86" s="21"/>
      <c r="D86" s="21"/>
      <c r="E86" s="21" t="s">
        <v>119</v>
      </c>
      <c r="F86" s="39">
        <v>950</v>
      </c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1">
        <f t="shared" si="6"/>
        <v>0</v>
      </c>
      <c r="R86" s="21" t="s">
        <v>120</v>
      </c>
    </row>
    <row r="87" spans="1:18" x14ac:dyDescent="0.3">
      <c r="A87" s="35">
        <v>20984</v>
      </c>
      <c r="B87" s="11">
        <v>81</v>
      </c>
      <c r="C87" s="21"/>
      <c r="D87" s="21"/>
      <c r="E87" s="21" t="s">
        <v>78</v>
      </c>
      <c r="F87" s="39"/>
      <c r="G87" s="63"/>
      <c r="H87" s="63"/>
      <c r="I87" s="63"/>
      <c r="J87" s="63">
        <v>240</v>
      </c>
      <c r="K87" s="63"/>
      <c r="L87" s="63"/>
      <c r="M87" s="39"/>
      <c r="N87" s="63"/>
      <c r="O87" s="39">
        <v>49</v>
      </c>
      <c r="P87" s="63"/>
      <c r="Q87" s="61">
        <f t="shared" si="6"/>
        <v>289</v>
      </c>
      <c r="R87" s="63" t="s">
        <v>89</v>
      </c>
    </row>
    <row r="88" spans="1:18" x14ac:dyDescent="0.3">
      <c r="A88" s="35">
        <v>14904</v>
      </c>
      <c r="B88" s="11">
        <v>82</v>
      </c>
      <c r="C88" s="21"/>
      <c r="D88" s="21"/>
      <c r="E88" s="21" t="s">
        <v>66</v>
      </c>
      <c r="F88" s="39">
        <v>950</v>
      </c>
      <c r="G88" s="63"/>
      <c r="H88" s="63"/>
      <c r="I88" s="63"/>
      <c r="J88" s="63"/>
      <c r="K88" s="63">
        <v>19</v>
      </c>
      <c r="L88" s="63"/>
      <c r="M88" s="63"/>
      <c r="N88" s="63"/>
      <c r="O88" s="63"/>
      <c r="P88" s="63"/>
      <c r="Q88" s="61">
        <f t="shared" si="6"/>
        <v>19</v>
      </c>
      <c r="R88" s="21"/>
    </row>
    <row r="89" spans="1:18" x14ac:dyDescent="0.3">
      <c r="A89" s="35">
        <v>19510</v>
      </c>
      <c r="B89" s="11">
        <v>83</v>
      </c>
      <c r="C89" s="21"/>
      <c r="D89" s="21"/>
      <c r="E89" s="21" t="s">
        <v>66</v>
      </c>
      <c r="F89" s="39">
        <v>950</v>
      </c>
      <c r="G89" s="63"/>
      <c r="H89" s="63"/>
      <c r="I89" s="63"/>
      <c r="J89" s="63"/>
      <c r="K89" s="63">
        <v>19</v>
      </c>
      <c r="L89" s="63"/>
      <c r="M89" s="63"/>
      <c r="N89" s="63"/>
      <c r="O89" s="63"/>
      <c r="P89" s="63"/>
      <c r="Q89" s="61">
        <f t="shared" si="6"/>
        <v>19</v>
      </c>
      <c r="R89" s="21" t="s">
        <v>67</v>
      </c>
    </row>
    <row r="90" spans="1:18" x14ac:dyDescent="0.3">
      <c r="A90" s="35">
        <v>18453</v>
      </c>
      <c r="B90" s="11">
        <v>84</v>
      </c>
      <c r="C90" s="21"/>
      <c r="D90" s="21"/>
      <c r="E90" s="21" t="s">
        <v>66</v>
      </c>
      <c r="F90" s="39">
        <v>950</v>
      </c>
      <c r="G90" s="63"/>
      <c r="H90" s="63"/>
      <c r="I90" s="63"/>
      <c r="J90" s="63"/>
      <c r="K90" s="63">
        <v>19</v>
      </c>
      <c r="L90" s="63"/>
      <c r="M90" s="63"/>
      <c r="N90" s="63"/>
      <c r="O90" s="63"/>
      <c r="P90" s="63"/>
      <c r="Q90" s="61">
        <f t="shared" si="6"/>
        <v>19</v>
      </c>
      <c r="R90" s="63" t="s">
        <v>121</v>
      </c>
    </row>
    <row r="91" spans="1:18" x14ac:dyDescent="0.3">
      <c r="A91" s="35">
        <v>18267</v>
      </c>
      <c r="B91" s="11">
        <v>85</v>
      </c>
      <c r="C91" s="21"/>
      <c r="D91" s="21"/>
      <c r="E91" s="21" t="s">
        <v>122</v>
      </c>
      <c r="F91" s="39"/>
      <c r="G91" s="63"/>
      <c r="H91" s="63"/>
      <c r="I91" s="63"/>
      <c r="J91" s="63">
        <v>240</v>
      </c>
      <c r="K91" s="63"/>
      <c r="L91" s="63"/>
      <c r="M91" s="63"/>
      <c r="N91" s="63"/>
      <c r="O91" s="63">
        <v>49</v>
      </c>
      <c r="P91" s="63"/>
      <c r="Q91" s="61">
        <f t="shared" si="6"/>
        <v>289</v>
      </c>
      <c r="R91" s="21" t="s">
        <v>123</v>
      </c>
    </row>
    <row r="92" spans="1:18" x14ac:dyDescent="0.3">
      <c r="A92" s="35">
        <v>17594</v>
      </c>
      <c r="B92" s="11">
        <v>86</v>
      </c>
      <c r="C92" s="21"/>
      <c r="D92" s="21"/>
      <c r="E92" s="21" t="s">
        <v>56</v>
      </c>
      <c r="F92" s="39"/>
      <c r="G92" s="63">
        <v>140</v>
      </c>
      <c r="H92" s="63"/>
      <c r="I92" s="63"/>
      <c r="J92" s="63"/>
      <c r="K92" s="63"/>
      <c r="L92" s="63">
        <v>38</v>
      </c>
      <c r="M92" s="63"/>
      <c r="N92" s="63"/>
      <c r="O92" s="63"/>
      <c r="P92" s="63"/>
      <c r="Q92" s="61">
        <f t="shared" si="6"/>
        <v>178</v>
      </c>
      <c r="R92" s="21" t="s">
        <v>124</v>
      </c>
    </row>
    <row r="93" spans="1:18" x14ac:dyDescent="0.3">
      <c r="A93" s="35">
        <v>17047</v>
      </c>
      <c r="B93" s="11">
        <v>87</v>
      </c>
      <c r="C93" s="21"/>
      <c r="D93" s="21"/>
      <c r="E93" s="21" t="s">
        <v>56</v>
      </c>
      <c r="F93" s="39"/>
      <c r="G93" s="63">
        <v>140</v>
      </c>
      <c r="H93" s="63"/>
      <c r="I93" s="63"/>
      <c r="J93" s="63"/>
      <c r="K93" s="63"/>
      <c r="L93" s="63"/>
      <c r="M93" s="63"/>
      <c r="N93" s="63"/>
      <c r="O93" s="63">
        <v>38</v>
      </c>
      <c r="P93" s="63"/>
      <c r="Q93" s="61">
        <f t="shared" si="6"/>
        <v>178</v>
      </c>
      <c r="R93" s="21" t="s">
        <v>125</v>
      </c>
    </row>
    <row r="94" spans="1:18" x14ac:dyDescent="0.3">
      <c r="A94" s="35">
        <v>18214</v>
      </c>
      <c r="B94" s="11">
        <v>88</v>
      </c>
      <c r="C94" s="21"/>
      <c r="D94" s="21"/>
      <c r="E94" s="21" t="s">
        <v>56</v>
      </c>
      <c r="F94" s="39"/>
      <c r="G94" s="63">
        <v>140</v>
      </c>
      <c r="H94" s="63"/>
      <c r="I94" s="63"/>
      <c r="J94" s="63"/>
      <c r="K94" s="63"/>
      <c r="L94" s="63">
        <v>38</v>
      </c>
      <c r="M94" s="63"/>
      <c r="N94" s="63"/>
      <c r="O94" s="63"/>
      <c r="P94" s="63"/>
      <c r="Q94" s="61">
        <f t="shared" si="6"/>
        <v>178</v>
      </c>
      <c r="R94" s="21" t="s">
        <v>126</v>
      </c>
    </row>
    <row r="95" spans="1:18" x14ac:dyDescent="0.3">
      <c r="A95" s="35">
        <v>13294</v>
      </c>
      <c r="B95" s="11">
        <v>89</v>
      </c>
      <c r="C95" s="21"/>
      <c r="D95" s="21"/>
      <c r="E95" s="21" t="s">
        <v>40</v>
      </c>
      <c r="F95" s="39">
        <v>950</v>
      </c>
      <c r="G95" s="63"/>
      <c r="H95" s="63"/>
      <c r="I95" s="63"/>
      <c r="J95" s="63"/>
      <c r="K95" s="63">
        <v>19</v>
      </c>
      <c r="L95" s="63"/>
      <c r="M95" s="63"/>
      <c r="N95" s="63"/>
      <c r="O95" s="63"/>
      <c r="P95" s="63"/>
      <c r="Q95" s="61">
        <f t="shared" si="6"/>
        <v>19</v>
      </c>
      <c r="R95" s="21"/>
    </row>
    <row r="96" spans="1:18" x14ac:dyDescent="0.3">
      <c r="A96" s="35">
        <v>45929</v>
      </c>
      <c r="B96" s="11">
        <v>90</v>
      </c>
      <c r="C96" s="21"/>
      <c r="D96" s="21"/>
      <c r="E96" s="21" t="s">
        <v>40</v>
      </c>
      <c r="F96" s="39">
        <v>950</v>
      </c>
      <c r="G96" s="63"/>
      <c r="H96" s="63"/>
      <c r="I96" s="63"/>
      <c r="J96" s="63"/>
      <c r="K96" s="63">
        <v>19</v>
      </c>
      <c r="L96" s="63"/>
      <c r="M96" s="63"/>
      <c r="N96" s="63"/>
      <c r="O96" s="63"/>
      <c r="P96" s="63"/>
      <c r="Q96" s="61">
        <f t="shared" si="6"/>
        <v>19</v>
      </c>
      <c r="R96" s="21"/>
    </row>
    <row r="97" spans="1:18" x14ac:dyDescent="0.3">
      <c r="A97" s="35">
        <v>18259</v>
      </c>
      <c r="B97" s="11">
        <v>91</v>
      </c>
      <c r="C97" s="21"/>
      <c r="D97" s="21"/>
      <c r="E97" s="21" t="s">
        <v>127</v>
      </c>
      <c r="F97" s="39"/>
      <c r="G97" s="63"/>
      <c r="H97" s="63"/>
      <c r="I97" s="63">
        <v>100</v>
      </c>
      <c r="J97" s="63"/>
      <c r="K97" s="63"/>
      <c r="L97" s="63"/>
      <c r="M97" s="63"/>
      <c r="N97" s="63">
        <v>34</v>
      </c>
      <c r="O97" s="63"/>
      <c r="P97" s="63"/>
      <c r="Q97" s="61">
        <f t="shared" si="6"/>
        <v>134</v>
      </c>
      <c r="R97" s="21" t="s">
        <v>128</v>
      </c>
    </row>
    <row r="98" spans="1:18" x14ac:dyDescent="0.3">
      <c r="A98" s="35">
        <v>19337</v>
      </c>
      <c r="B98" s="11">
        <v>92</v>
      </c>
      <c r="C98" s="21"/>
      <c r="D98" s="21"/>
      <c r="E98" s="21" t="s">
        <v>40</v>
      </c>
      <c r="F98" s="39">
        <v>950</v>
      </c>
      <c r="G98" s="63"/>
      <c r="H98" s="63"/>
      <c r="I98" s="63"/>
      <c r="J98" s="63"/>
      <c r="K98" s="63">
        <v>19</v>
      </c>
      <c r="L98" s="63"/>
      <c r="M98" s="63"/>
      <c r="N98" s="63"/>
      <c r="O98" s="63"/>
      <c r="P98" s="63"/>
      <c r="Q98" s="61">
        <f t="shared" si="6"/>
        <v>19</v>
      </c>
      <c r="R98" s="21" t="s">
        <v>86</v>
      </c>
    </row>
    <row r="99" spans="1:18" x14ac:dyDescent="0.3">
      <c r="A99" s="35">
        <v>21185</v>
      </c>
      <c r="B99" s="11">
        <v>93</v>
      </c>
      <c r="C99" s="21"/>
      <c r="D99" s="21"/>
      <c r="E99" s="21" t="s">
        <v>56</v>
      </c>
      <c r="F99" s="39">
        <v>950</v>
      </c>
      <c r="G99" s="63"/>
      <c r="H99" s="63"/>
      <c r="I99" s="63"/>
      <c r="J99" s="63"/>
      <c r="K99" s="63"/>
      <c r="L99" s="63">
        <v>38</v>
      </c>
      <c r="M99" s="39"/>
      <c r="N99" s="63"/>
      <c r="O99" s="39"/>
      <c r="P99" s="63"/>
      <c r="Q99" s="61">
        <f t="shared" si="6"/>
        <v>38</v>
      </c>
      <c r="R99" s="63" t="s">
        <v>69</v>
      </c>
    </row>
    <row r="100" spans="1:18" x14ac:dyDescent="0.3">
      <c r="A100" s="35">
        <v>18685</v>
      </c>
      <c r="B100" s="11">
        <v>94</v>
      </c>
      <c r="C100" s="21"/>
      <c r="D100" s="21"/>
      <c r="E100" s="21" t="s">
        <v>129</v>
      </c>
      <c r="F100" s="39">
        <v>950</v>
      </c>
      <c r="G100" s="63"/>
      <c r="H100" s="63"/>
      <c r="I100" s="63"/>
      <c r="J100" s="63"/>
      <c r="K100" s="63">
        <v>19</v>
      </c>
      <c r="L100" s="63"/>
      <c r="M100" s="63"/>
      <c r="N100" s="63"/>
      <c r="O100" s="63"/>
      <c r="P100" s="63"/>
      <c r="Q100" s="61">
        <f t="shared" si="6"/>
        <v>19</v>
      </c>
      <c r="R100" s="21" t="s">
        <v>130</v>
      </c>
    </row>
    <row r="101" spans="1:18" x14ac:dyDescent="0.3">
      <c r="A101" s="35">
        <v>19662</v>
      </c>
      <c r="B101" s="11">
        <v>95</v>
      </c>
      <c r="C101" s="21"/>
      <c r="D101" s="21"/>
      <c r="E101" s="21" t="s">
        <v>56</v>
      </c>
      <c r="F101" s="39"/>
      <c r="G101" s="63">
        <v>140</v>
      </c>
      <c r="H101" s="63"/>
      <c r="I101" s="63"/>
      <c r="J101" s="63"/>
      <c r="K101" s="63"/>
      <c r="L101" s="63">
        <v>38</v>
      </c>
      <c r="M101" s="63"/>
      <c r="N101" s="63"/>
      <c r="O101" s="63"/>
      <c r="P101" s="63"/>
      <c r="Q101" s="61">
        <f t="shared" si="6"/>
        <v>178</v>
      </c>
      <c r="R101" s="21" t="s">
        <v>131</v>
      </c>
    </row>
    <row r="102" spans="1:18" x14ac:dyDescent="0.3">
      <c r="A102" s="35">
        <v>14838</v>
      </c>
      <c r="B102" s="11">
        <v>96</v>
      </c>
      <c r="C102" s="21"/>
      <c r="D102" s="21"/>
      <c r="E102" s="21" t="s">
        <v>40</v>
      </c>
      <c r="F102" s="39">
        <v>950</v>
      </c>
      <c r="G102" s="63"/>
      <c r="H102" s="63"/>
      <c r="I102" s="63"/>
      <c r="J102" s="63"/>
      <c r="K102" s="63">
        <v>19</v>
      </c>
      <c r="L102" s="63"/>
      <c r="M102" s="63"/>
      <c r="N102" s="63"/>
      <c r="O102" s="63"/>
      <c r="P102" s="63"/>
      <c r="Q102" s="61">
        <f t="shared" si="6"/>
        <v>19</v>
      </c>
      <c r="R102" s="21" t="s">
        <v>132</v>
      </c>
    </row>
    <row r="103" spans="1:18" x14ac:dyDescent="0.3">
      <c r="A103" s="35">
        <v>18714</v>
      </c>
      <c r="B103" s="11">
        <v>97</v>
      </c>
      <c r="C103" s="21"/>
      <c r="D103" s="21"/>
      <c r="E103" s="21" t="s">
        <v>40</v>
      </c>
      <c r="F103" s="39">
        <v>950</v>
      </c>
      <c r="G103" s="63"/>
      <c r="H103" s="63"/>
      <c r="I103" s="63"/>
      <c r="J103" s="63"/>
      <c r="K103" s="63">
        <v>19</v>
      </c>
      <c r="L103" s="63"/>
      <c r="M103" s="63"/>
      <c r="N103" s="63"/>
      <c r="O103" s="63"/>
      <c r="P103" s="63"/>
      <c r="Q103" s="61">
        <f t="shared" si="6"/>
        <v>19</v>
      </c>
      <c r="R103" s="21" t="s">
        <v>133</v>
      </c>
    </row>
    <row r="104" spans="1:18" x14ac:dyDescent="0.3">
      <c r="A104" s="35">
        <v>21454</v>
      </c>
      <c r="B104" s="11">
        <v>98</v>
      </c>
      <c r="C104" s="21"/>
      <c r="D104" s="21"/>
      <c r="E104" s="21" t="s">
        <v>40</v>
      </c>
      <c r="F104" s="39">
        <v>950</v>
      </c>
      <c r="G104" s="63"/>
      <c r="H104" s="63"/>
      <c r="I104" s="63"/>
      <c r="J104" s="63"/>
      <c r="K104" s="63">
        <v>19</v>
      </c>
      <c r="L104" s="63"/>
      <c r="M104" s="39"/>
      <c r="N104" s="63"/>
      <c r="O104" s="63"/>
      <c r="P104" s="63"/>
      <c r="Q104" s="55">
        <f t="shared" si="6"/>
        <v>19</v>
      </c>
      <c r="R104" s="21" t="s">
        <v>97</v>
      </c>
    </row>
    <row r="105" spans="1:18" x14ac:dyDescent="0.3">
      <c r="A105" s="35">
        <v>21513</v>
      </c>
      <c r="B105" s="11">
        <v>99</v>
      </c>
      <c r="C105" s="21"/>
      <c r="D105" s="21"/>
      <c r="E105" s="21" t="s">
        <v>40</v>
      </c>
      <c r="F105" s="39">
        <v>950</v>
      </c>
      <c r="G105" s="63"/>
      <c r="H105" s="63"/>
      <c r="I105" s="63"/>
      <c r="J105" s="63"/>
      <c r="K105" s="63">
        <v>19</v>
      </c>
      <c r="L105" s="63"/>
      <c r="M105" s="39"/>
      <c r="N105" s="63"/>
      <c r="O105" s="63"/>
      <c r="P105" s="63"/>
      <c r="Q105" s="55">
        <f t="shared" si="6"/>
        <v>19</v>
      </c>
      <c r="R105" s="21" t="s">
        <v>134</v>
      </c>
    </row>
    <row r="106" spans="1:18" x14ac:dyDescent="0.3">
      <c r="A106" s="35">
        <v>20035</v>
      </c>
      <c r="B106" s="11">
        <v>100</v>
      </c>
      <c r="C106" s="21"/>
      <c r="D106" s="21"/>
      <c r="E106" s="21" t="s">
        <v>40</v>
      </c>
      <c r="F106" s="39">
        <v>950</v>
      </c>
      <c r="G106" s="63"/>
      <c r="H106" s="63"/>
      <c r="I106" s="63"/>
      <c r="J106" s="63"/>
      <c r="K106" s="63">
        <v>19</v>
      </c>
      <c r="L106" s="63"/>
      <c r="M106" s="63"/>
      <c r="N106" s="63"/>
      <c r="O106" s="63"/>
      <c r="P106" s="63"/>
      <c r="Q106" s="61">
        <f t="shared" si="6"/>
        <v>19</v>
      </c>
      <c r="R106" s="21" t="s">
        <v>63</v>
      </c>
    </row>
    <row r="107" spans="1:18" x14ac:dyDescent="0.3">
      <c r="A107" s="35">
        <v>17806</v>
      </c>
      <c r="B107" s="11">
        <v>101</v>
      </c>
      <c r="C107" s="21"/>
      <c r="D107" s="21"/>
      <c r="E107" s="21" t="s">
        <v>56</v>
      </c>
      <c r="F107" s="39"/>
      <c r="G107" s="63">
        <v>140</v>
      </c>
      <c r="H107" s="63"/>
      <c r="I107" s="63"/>
      <c r="J107" s="63"/>
      <c r="K107" s="63"/>
      <c r="L107" s="63">
        <v>38</v>
      </c>
      <c r="M107" s="63"/>
      <c r="N107" s="63"/>
      <c r="O107" s="63"/>
      <c r="P107" s="63"/>
      <c r="Q107" s="61">
        <f t="shared" si="6"/>
        <v>178</v>
      </c>
      <c r="R107" s="21" t="s">
        <v>135</v>
      </c>
    </row>
    <row r="108" spans="1:18" x14ac:dyDescent="0.3">
      <c r="A108" s="35">
        <v>16757</v>
      </c>
      <c r="B108" s="11">
        <v>102</v>
      </c>
      <c r="C108" s="21"/>
      <c r="D108" s="21"/>
      <c r="E108" s="21" t="s">
        <v>56</v>
      </c>
      <c r="F108" s="39"/>
      <c r="G108" s="63">
        <v>140</v>
      </c>
      <c r="H108" s="63"/>
      <c r="I108" s="63"/>
      <c r="J108" s="63"/>
      <c r="K108" s="63"/>
      <c r="L108" s="63">
        <v>38</v>
      </c>
      <c r="M108" s="63"/>
      <c r="N108" s="63"/>
      <c r="O108" s="63"/>
      <c r="P108" s="63"/>
      <c r="Q108" s="61">
        <f t="shared" si="6"/>
        <v>178</v>
      </c>
      <c r="R108" s="21" t="s">
        <v>136</v>
      </c>
    </row>
    <row r="109" spans="1:18" x14ac:dyDescent="0.3">
      <c r="A109" s="35">
        <v>19114</v>
      </c>
      <c r="B109" s="11">
        <v>103</v>
      </c>
      <c r="C109" s="21"/>
      <c r="D109" s="21"/>
      <c r="E109" s="21" t="s">
        <v>49</v>
      </c>
      <c r="F109" s="39"/>
      <c r="G109" s="63">
        <v>140</v>
      </c>
      <c r="H109" s="63"/>
      <c r="I109" s="63"/>
      <c r="J109" s="63"/>
      <c r="K109" s="63"/>
      <c r="L109" s="63">
        <v>38</v>
      </c>
      <c r="M109" s="63"/>
      <c r="N109" s="63"/>
      <c r="O109" s="63"/>
      <c r="P109" s="63"/>
      <c r="Q109" s="61">
        <f t="shared" si="6"/>
        <v>178</v>
      </c>
      <c r="R109" s="21" t="s">
        <v>69</v>
      </c>
    </row>
    <row r="110" spans="1:18" x14ac:dyDescent="0.3">
      <c r="A110" s="35">
        <v>20783</v>
      </c>
      <c r="B110" s="11">
        <v>104</v>
      </c>
      <c r="C110" s="21"/>
      <c r="D110" s="21"/>
      <c r="E110" s="21" t="s">
        <v>56</v>
      </c>
      <c r="F110" s="39"/>
      <c r="G110" s="63">
        <v>140</v>
      </c>
      <c r="H110" s="63"/>
      <c r="I110" s="63"/>
      <c r="J110" s="63"/>
      <c r="K110" s="63"/>
      <c r="L110" s="63">
        <v>38</v>
      </c>
      <c r="M110" s="39"/>
      <c r="N110" s="63"/>
      <c r="O110" s="39"/>
      <c r="P110" s="63"/>
      <c r="Q110" s="61">
        <f t="shared" si="6"/>
        <v>178</v>
      </c>
      <c r="R110" s="63" t="s">
        <v>137</v>
      </c>
    </row>
    <row r="111" spans="1:18" x14ac:dyDescent="0.3">
      <c r="A111" s="35">
        <v>15706</v>
      </c>
      <c r="B111" s="11">
        <v>105</v>
      </c>
      <c r="C111" s="21"/>
      <c r="D111" s="21"/>
      <c r="E111" s="21" t="s">
        <v>40</v>
      </c>
      <c r="F111" s="39">
        <v>950</v>
      </c>
      <c r="G111" s="63"/>
      <c r="H111" s="63"/>
      <c r="I111" s="63"/>
      <c r="J111" s="63"/>
      <c r="K111" s="63">
        <v>19</v>
      </c>
      <c r="L111" s="63"/>
      <c r="M111" s="63"/>
      <c r="N111" s="63"/>
      <c r="O111" s="63"/>
      <c r="P111" s="63"/>
      <c r="Q111" s="61">
        <f t="shared" si="6"/>
        <v>19</v>
      </c>
      <c r="R111" s="21" t="s">
        <v>138</v>
      </c>
    </row>
    <row r="112" spans="1:18" x14ac:dyDescent="0.3">
      <c r="A112" s="35">
        <v>17981</v>
      </c>
      <c r="B112" s="11">
        <v>106</v>
      </c>
      <c r="C112" s="21"/>
      <c r="D112" s="21"/>
      <c r="E112" s="21" t="s">
        <v>40</v>
      </c>
      <c r="F112" s="39">
        <v>950</v>
      </c>
      <c r="G112" s="63"/>
      <c r="H112" s="63"/>
      <c r="I112" s="63"/>
      <c r="J112" s="63"/>
      <c r="K112" s="63">
        <v>19</v>
      </c>
      <c r="L112" s="63"/>
      <c r="M112" s="63"/>
      <c r="N112" s="63"/>
      <c r="O112" s="63"/>
      <c r="P112" s="63"/>
      <c r="Q112" s="61">
        <f t="shared" si="6"/>
        <v>19</v>
      </c>
      <c r="R112" s="21" t="s">
        <v>139</v>
      </c>
    </row>
    <row r="113" spans="1:18" x14ac:dyDescent="0.3">
      <c r="A113" s="35">
        <v>19027</v>
      </c>
      <c r="B113" s="11">
        <v>107</v>
      </c>
      <c r="C113" s="21"/>
      <c r="D113" s="21"/>
      <c r="E113" s="21" t="s">
        <v>49</v>
      </c>
      <c r="F113" s="39"/>
      <c r="G113" s="63">
        <v>140</v>
      </c>
      <c r="H113" s="63"/>
      <c r="I113" s="63"/>
      <c r="J113" s="63"/>
      <c r="K113" s="63"/>
      <c r="L113" s="63">
        <v>38</v>
      </c>
      <c r="M113" s="63"/>
      <c r="N113" s="63"/>
      <c r="O113" s="63"/>
      <c r="P113" s="63"/>
      <c r="Q113" s="61">
        <f t="shared" si="6"/>
        <v>178</v>
      </c>
      <c r="R113" s="21" t="s">
        <v>69</v>
      </c>
    </row>
    <row r="114" spans="1:18" x14ac:dyDescent="0.3">
      <c r="A114" s="35">
        <v>18578</v>
      </c>
      <c r="B114" s="11">
        <v>108</v>
      </c>
      <c r="C114" s="21"/>
      <c r="D114" s="21"/>
      <c r="E114" s="21" t="s">
        <v>40</v>
      </c>
      <c r="F114" s="39">
        <v>950</v>
      </c>
      <c r="G114" s="63"/>
      <c r="H114" s="63"/>
      <c r="I114" s="63"/>
      <c r="J114" s="63"/>
      <c r="K114" s="63">
        <v>19</v>
      </c>
      <c r="L114" s="63"/>
      <c r="M114" s="63"/>
      <c r="N114" s="63"/>
      <c r="O114" s="63"/>
      <c r="P114" s="63"/>
      <c r="Q114" s="61">
        <f t="shared" si="6"/>
        <v>19</v>
      </c>
      <c r="R114" s="21" t="s">
        <v>140</v>
      </c>
    </row>
    <row r="115" spans="1:18" x14ac:dyDescent="0.3">
      <c r="A115" s="35">
        <v>20417</v>
      </c>
      <c r="B115" s="11">
        <v>109</v>
      </c>
      <c r="C115" s="21"/>
      <c r="D115" s="21"/>
      <c r="E115" s="21" t="s">
        <v>40</v>
      </c>
      <c r="F115" s="39">
        <v>950</v>
      </c>
      <c r="G115" s="63"/>
      <c r="H115" s="63"/>
      <c r="I115" s="63"/>
      <c r="J115" s="63"/>
      <c r="K115" s="63">
        <v>19</v>
      </c>
      <c r="L115" s="63"/>
      <c r="M115" s="39"/>
      <c r="N115" s="63"/>
      <c r="O115" s="39"/>
      <c r="P115" s="63"/>
      <c r="Q115" s="61">
        <f t="shared" si="6"/>
        <v>19</v>
      </c>
      <c r="R115" s="63" t="s">
        <v>141</v>
      </c>
    </row>
    <row r="116" spans="1:18" x14ac:dyDescent="0.3">
      <c r="A116" s="35">
        <v>20036</v>
      </c>
      <c r="B116" s="11">
        <v>110</v>
      </c>
      <c r="C116" s="21"/>
      <c r="D116" s="21"/>
      <c r="E116" s="21" t="s">
        <v>40</v>
      </c>
      <c r="F116" s="39">
        <v>950</v>
      </c>
      <c r="G116" s="63"/>
      <c r="H116" s="63"/>
      <c r="I116" s="63"/>
      <c r="J116" s="63"/>
      <c r="K116" s="63">
        <v>19</v>
      </c>
      <c r="L116" s="63"/>
      <c r="M116" s="63"/>
      <c r="N116" s="63"/>
      <c r="O116" s="63"/>
      <c r="P116" s="63"/>
      <c r="Q116" s="61">
        <f t="shared" si="6"/>
        <v>19</v>
      </c>
      <c r="R116" s="21" t="s">
        <v>142</v>
      </c>
    </row>
    <row r="117" spans="1:18" x14ac:dyDescent="0.3">
      <c r="A117" s="35">
        <v>20411</v>
      </c>
      <c r="B117" s="11">
        <v>111</v>
      </c>
      <c r="C117" s="21"/>
      <c r="D117" s="21"/>
      <c r="E117" s="21" t="s">
        <v>56</v>
      </c>
      <c r="F117" s="39"/>
      <c r="G117" s="63">
        <v>140</v>
      </c>
      <c r="H117" s="63"/>
      <c r="I117" s="63"/>
      <c r="J117" s="63"/>
      <c r="K117" s="63"/>
      <c r="L117" s="63">
        <v>38</v>
      </c>
      <c r="M117" s="39"/>
      <c r="N117" s="63"/>
      <c r="O117" s="39"/>
      <c r="P117" s="63"/>
      <c r="Q117" s="61">
        <f t="shared" si="6"/>
        <v>178</v>
      </c>
      <c r="R117" s="63" t="s">
        <v>141</v>
      </c>
    </row>
    <row r="118" spans="1:18" x14ac:dyDescent="0.3">
      <c r="A118" s="35">
        <v>19643</v>
      </c>
      <c r="B118" s="11">
        <v>112</v>
      </c>
      <c r="C118" s="21"/>
      <c r="D118" s="21"/>
      <c r="E118" s="21" t="s">
        <v>143</v>
      </c>
      <c r="F118" s="39">
        <v>950</v>
      </c>
      <c r="G118" s="63"/>
      <c r="H118" s="63"/>
      <c r="I118" s="63"/>
      <c r="J118" s="63"/>
      <c r="K118" s="63"/>
      <c r="L118" s="63">
        <v>38</v>
      </c>
      <c r="M118" s="63"/>
      <c r="N118" s="63"/>
      <c r="O118" s="63"/>
      <c r="P118" s="63"/>
      <c r="Q118" s="61">
        <f t="shared" si="6"/>
        <v>38</v>
      </c>
      <c r="R118" s="21" t="s">
        <v>144</v>
      </c>
    </row>
    <row r="119" spans="1:18" x14ac:dyDescent="0.3">
      <c r="A119" s="35">
        <v>17152</v>
      </c>
      <c r="B119" s="11">
        <v>113</v>
      </c>
      <c r="C119" s="21"/>
      <c r="D119" s="21"/>
      <c r="E119" s="21" t="s">
        <v>56</v>
      </c>
      <c r="F119" s="39"/>
      <c r="G119" s="63">
        <v>140</v>
      </c>
      <c r="H119" s="63"/>
      <c r="I119" s="63"/>
      <c r="J119" s="63"/>
      <c r="K119" s="63" t="s">
        <v>145</v>
      </c>
      <c r="L119" s="63">
        <v>38</v>
      </c>
      <c r="M119" s="63"/>
      <c r="N119" s="63"/>
      <c r="O119" s="63"/>
      <c r="P119" s="63"/>
      <c r="Q119" s="61">
        <f t="shared" si="6"/>
        <v>178</v>
      </c>
      <c r="R119" s="21"/>
    </row>
    <row r="120" spans="1:18" x14ac:dyDescent="0.3">
      <c r="A120" s="35">
        <v>12692</v>
      </c>
      <c r="B120" s="11">
        <v>114</v>
      </c>
      <c r="C120" s="21"/>
      <c r="D120" s="21"/>
      <c r="E120" s="21" t="s">
        <v>56</v>
      </c>
      <c r="F120" s="39"/>
      <c r="G120" s="63">
        <v>140</v>
      </c>
      <c r="H120" s="63"/>
      <c r="I120" s="63"/>
      <c r="J120" s="63"/>
      <c r="K120" s="63"/>
      <c r="L120" s="63">
        <v>38</v>
      </c>
      <c r="M120" s="63"/>
      <c r="N120" s="63"/>
      <c r="O120" s="63"/>
      <c r="P120" s="63"/>
      <c r="Q120" s="61">
        <f t="shared" si="6"/>
        <v>178</v>
      </c>
      <c r="R120" s="21" t="s">
        <v>146</v>
      </c>
    </row>
    <row r="121" spans="1:18" x14ac:dyDescent="0.3">
      <c r="A121" s="35">
        <v>13130</v>
      </c>
      <c r="B121" s="11">
        <v>115</v>
      </c>
      <c r="C121" s="21"/>
      <c r="D121" s="21"/>
      <c r="E121" s="21" t="s">
        <v>129</v>
      </c>
      <c r="F121" s="39">
        <v>950</v>
      </c>
      <c r="G121" s="63"/>
      <c r="H121" s="63"/>
      <c r="I121" s="63"/>
      <c r="J121" s="63"/>
      <c r="K121" s="63">
        <v>19</v>
      </c>
      <c r="L121" s="63"/>
      <c r="M121" s="63"/>
      <c r="N121" s="63"/>
      <c r="O121" s="63"/>
      <c r="P121" s="63"/>
      <c r="Q121" s="61">
        <f t="shared" si="6"/>
        <v>19</v>
      </c>
      <c r="R121" s="21" t="s">
        <v>147</v>
      </c>
    </row>
    <row r="122" spans="1:18" x14ac:dyDescent="0.3">
      <c r="A122" s="35">
        <v>19077</v>
      </c>
      <c r="B122" s="11">
        <v>116</v>
      </c>
      <c r="C122" s="21"/>
      <c r="D122" s="21"/>
      <c r="E122" s="21" t="s">
        <v>40</v>
      </c>
      <c r="F122" s="39">
        <v>950</v>
      </c>
      <c r="G122" s="63"/>
      <c r="H122" s="63"/>
      <c r="I122" s="63"/>
      <c r="J122" s="63"/>
      <c r="K122" s="63">
        <v>19</v>
      </c>
      <c r="L122" s="63"/>
      <c r="M122" s="63"/>
      <c r="N122" s="63"/>
      <c r="O122" s="63"/>
      <c r="P122" s="63"/>
      <c r="Q122" s="61">
        <f t="shared" si="6"/>
        <v>19</v>
      </c>
      <c r="R122" s="21" t="s">
        <v>148</v>
      </c>
    </row>
    <row r="123" spans="1:18" x14ac:dyDescent="0.3">
      <c r="A123" s="35">
        <v>19408</v>
      </c>
      <c r="B123" s="11">
        <v>117</v>
      </c>
      <c r="E123" t="s">
        <v>40</v>
      </c>
      <c r="F123" s="39">
        <v>950</v>
      </c>
      <c r="G123" s="63"/>
      <c r="H123" s="63"/>
      <c r="I123" s="63"/>
      <c r="J123" s="63"/>
      <c r="K123" s="63">
        <v>19</v>
      </c>
      <c r="L123" s="63"/>
      <c r="M123" s="63"/>
      <c r="N123" s="63"/>
      <c r="O123" s="63"/>
      <c r="P123" s="63"/>
      <c r="Q123" s="61">
        <f t="shared" si="6"/>
        <v>19</v>
      </c>
      <c r="R123" t="s">
        <v>149</v>
      </c>
    </row>
    <row r="124" spans="1:18" x14ac:dyDescent="0.3">
      <c r="A124" s="35">
        <v>16738</v>
      </c>
      <c r="B124" s="11">
        <v>118</v>
      </c>
      <c r="C124" s="21"/>
      <c r="D124" s="21"/>
      <c r="E124" s="21" t="s">
        <v>56</v>
      </c>
      <c r="F124" s="39"/>
      <c r="G124" s="63">
        <v>140</v>
      </c>
      <c r="H124" s="63"/>
      <c r="I124" s="63"/>
      <c r="J124" s="63"/>
      <c r="K124" s="63"/>
      <c r="L124" s="63">
        <v>38</v>
      </c>
      <c r="M124" s="63"/>
      <c r="N124" s="63"/>
      <c r="O124" s="63"/>
      <c r="P124" s="63"/>
      <c r="Q124" s="61">
        <f t="shared" si="6"/>
        <v>178</v>
      </c>
      <c r="R124" s="21"/>
    </row>
    <row r="125" spans="1:18" x14ac:dyDescent="0.3">
      <c r="A125" s="35">
        <v>21003</v>
      </c>
      <c r="B125" s="11">
        <v>119</v>
      </c>
      <c r="C125" s="21"/>
      <c r="D125" s="21"/>
      <c r="E125" s="21" t="s">
        <v>66</v>
      </c>
      <c r="F125" s="39">
        <v>950</v>
      </c>
      <c r="G125" s="63"/>
      <c r="H125" s="63"/>
      <c r="I125" s="63"/>
      <c r="J125" s="63"/>
      <c r="K125" s="63">
        <v>19</v>
      </c>
      <c r="L125" s="63"/>
      <c r="M125" s="39"/>
      <c r="N125" s="63"/>
      <c r="O125" s="39"/>
      <c r="P125" s="63"/>
      <c r="Q125" s="61">
        <f t="shared" si="6"/>
        <v>19</v>
      </c>
      <c r="R125" s="63" t="s">
        <v>87</v>
      </c>
    </row>
    <row r="126" spans="1:18" x14ac:dyDescent="0.3">
      <c r="A126" s="35">
        <v>19346</v>
      </c>
      <c r="B126" s="11">
        <v>120</v>
      </c>
      <c r="C126" s="21"/>
      <c r="D126" s="21"/>
      <c r="E126" s="21" t="s">
        <v>40</v>
      </c>
      <c r="F126" s="39">
        <v>950</v>
      </c>
      <c r="G126" s="63"/>
      <c r="H126" s="63"/>
      <c r="I126" s="63"/>
      <c r="J126" s="63"/>
      <c r="K126" s="63">
        <v>19</v>
      </c>
      <c r="L126" s="63"/>
      <c r="M126" s="63"/>
      <c r="N126" s="63"/>
      <c r="O126" s="63"/>
      <c r="P126" s="63"/>
      <c r="Q126" s="61">
        <f t="shared" si="6"/>
        <v>19</v>
      </c>
      <c r="R126" s="21" t="s">
        <v>150</v>
      </c>
    </row>
    <row r="127" spans="1:18" x14ac:dyDescent="0.3">
      <c r="A127" s="35">
        <v>14492</v>
      </c>
      <c r="B127" s="11">
        <v>121</v>
      </c>
      <c r="C127" s="21"/>
      <c r="D127" s="21"/>
      <c r="E127" s="21" t="s">
        <v>40</v>
      </c>
      <c r="F127" s="39">
        <v>950</v>
      </c>
      <c r="G127" s="63"/>
      <c r="H127" s="63"/>
      <c r="I127" s="63"/>
      <c r="J127" s="63"/>
      <c r="K127" s="63">
        <v>19</v>
      </c>
      <c r="L127" s="63"/>
      <c r="M127" s="63"/>
      <c r="N127" s="63"/>
      <c r="O127" s="63"/>
      <c r="P127" s="63"/>
      <c r="Q127" s="61">
        <f t="shared" si="6"/>
        <v>19</v>
      </c>
      <c r="R127" s="21" t="s">
        <v>151</v>
      </c>
    </row>
    <row r="128" spans="1:18" x14ac:dyDescent="0.3">
      <c r="A128" s="35">
        <v>19327</v>
      </c>
      <c r="B128" s="11">
        <v>122</v>
      </c>
      <c r="E128" t="s">
        <v>152</v>
      </c>
      <c r="F128" s="39">
        <v>950</v>
      </c>
      <c r="G128" s="63"/>
      <c r="H128" s="63"/>
      <c r="I128" s="63"/>
      <c r="J128" s="63"/>
      <c r="K128" s="63">
        <v>19</v>
      </c>
      <c r="L128" s="63"/>
      <c r="M128" s="63"/>
      <c r="N128" s="63"/>
      <c r="O128" s="63"/>
      <c r="P128" s="63"/>
      <c r="Q128" s="61">
        <f t="shared" si="6"/>
        <v>19</v>
      </c>
      <c r="R128" t="s">
        <v>149</v>
      </c>
    </row>
    <row r="129" spans="1:18" x14ac:dyDescent="0.3">
      <c r="A129" s="35">
        <v>20237</v>
      </c>
      <c r="B129" s="11">
        <v>123</v>
      </c>
      <c r="C129" s="21"/>
      <c r="D129" s="21"/>
      <c r="E129" s="21" t="s">
        <v>40</v>
      </c>
      <c r="F129" s="39">
        <v>950</v>
      </c>
      <c r="G129" s="63"/>
      <c r="H129" s="63"/>
      <c r="I129" s="63"/>
      <c r="J129" s="63"/>
      <c r="K129" s="63">
        <v>19</v>
      </c>
      <c r="L129" s="63"/>
      <c r="M129" s="63"/>
      <c r="N129" s="63"/>
      <c r="O129" s="63"/>
      <c r="P129" s="63"/>
      <c r="Q129" s="61">
        <f t="shared" si="6"/>
        <v>19</v>
      </c>
      <c r="R129" s="21" t="s">
        <v>153</v>
      </c>
    </row>
    <row r="130" spans="1:18" x14ac:dyDescent="0.3">
      <c r="A130" s="35">
        <v>18927</v>
      </c>
      <c r="B130" s="11">
        <v>124</v>
      </c>
      <c r="C130" s="21"/>
      <c r="D130" s="21"/>
      <c r="E130" s="21" t="s">
        <v>56</v>
      </c>
      <c r="F130" s="39"/>
      <c r="G130" s="63">
        <v>140</v>
      </c>
      <c r="H130" s="63"/>
      <c r="I130" s="63"/>
      <c r="J130" s="63"/>
      <c r="K130" s="63"/>
      <c r="L130" s="63">
        <v>38</v>
      </c>
      <c r="M130" s="63"/>
      <c r="N130" s="63"/>
      <c r="O130" s="63"/>
      <c r="P130" s="63"/>
      <c r="Q130" s="61">
        <f t="shared" si="6"/>
        <v>178</v>
      </c>
      <c r="R130" s="21" t="s">
        <v>154</v>
      </c>
    </row>
    <row r="131" spans="1:18" x14ac:dyDescent="0.3">
      <c r="A131" s="35">
        <v>20429</v>
      </c>
      <c r="B131" s="11">
        <v>125</v>
      </c>
      <c r="C131" s="21"/>
      <c r="D131" s="21"/>
      <c r="E131" s="21" t="s">
        <v>155</v>
      </c>
      <c r="F131" s="39">
        <v>950</v>
      </c>
      <c r="G131" s="63"/>
      <c r="H131" s="63"/>
      <c r="I131" s="63"/>
      <c r="J131" s="63"/>
      <c r="K131" s="63"/>
      <c r="L131" s="63"/>
      <c r="M131" s="39"/>
      <c r="N131" s="63"/>
      <c r="O131" s="39"/>
      <c r="P131" s="63"/>
      <c r="Q131" s="61">
        <f t="shared" si="6"/>
        <v>0</v>
      </c>
      <c r="R131" s="63" t="s">
        <v>156</v>
      </c>
    </row>
    <row r="132" spans="1:18" x14ac:dyDescent="0.3">
      <c r="A132" s="35">
        <v>20127</v>
      </c>
      <c r="B132" s="11">
        <v>126</v>
      </c>
      <c r="C132" s="21"/>
      <c r="D132" s="21"/>
      <c r="E132" s="21" t="s">
        <v>40</v>
      </c>
      <c r="F132" s="39">
        <v>950</v>
      </c>
      <c r="G132" s="63"/>
      <c r="H132" s="63"/>
      <c r="I132" s="63"/>
      <c r="J132" s="63"/>
      <c r="K132" s="63">
        <v>19</v>
      </c>
      <c r="L132" s="63"/>
      <c r="M132" s="63"/>
      <c r="N132" s="63"/>
      <c r="O132" s="63"/>
      <c r="P132" s="63"/>
      <c r="Q132" s="61">
        <f t="shared" si="6"/>
        <v>19</v>
      </c>
      <c r="R132" s="21" t="s">
        <v>157</v>
      </c>
    </row>
    <row r="133" spans="1:18" x14ac:dyDescent="0.3">
      <c r="A133" s="35">
        <v>16903</v>
      </c>
      <c r="B133" s="11">
        <v>127</v>
      </c>
      <c r="C133" s="21"/>
      <c r="D133" s="21"/>
      <c r="E133" s="21" t="s">
        <v>40</v>
      </c>
      <c r="F133" s="39">
        <v>950</v>
      </c>
      <c r="G133" s="63"/>
      <c r="H133" s="63"/>
      <c r="I133" s="63"/>
      <c r="J133" s="63"/>
      <c r="K133" s="63">
        <v>19</v>
      </c>
      <c r="L133" s="63"/>
      <c r="M133" s="63"/>
      <c r="N133" s="63"/>
      <c r="O133" s="63"/>
      <c r="P133" s="63"/>
      <c r="Q133" s="61">
        <f t="shared" si="6"/>
        <v>19</v>
      </c>
      <c r="R133" s="21" t="s">
        <v>158</v>
      </c>
    </row>
    <row r="134" spans="1:18" x14ac:dyDescent="0.3">
      <c r="A134" s="35">
        <v>15647</v>
      </c>
      <c r="B134" s="11">
        <v>128</v>
      </c>
      <c r="C134" s="21"/>
      <c r="D134" s="21"/>
      <c r="E134" s="21" t="s">
        <v>40</v>
      </c>
      <c r="F134" s="39">
        <v>950</v>
      </c>
      <c r="G134" s="63"/>
      <c r="H134" s="63"/>
      <c r="I134" s="63"/>
      <c r="J134" s="63"/>
      <c r="K134" s="63">
        <v>19</v>
      </c>
      <c r="L134" s="63"/>
      <c r="M134" s="63"/>
      <c r="N134" s="63"/>
      <c r="O134" s="63"/>
      <c r="P134" s="63"/>
      <c r="Q134" s="61">
        <f t="shared" si="6"/>
        <v>19</v>
      </c>
      <c r="R134" s="21" t="s">
        <v>159</v>
      </c>
    </row>
    <row r="135" spans="1:18" x14ac:dyDescent="0.3">
      <c r="A135" s="35">
        <v>18549</v>
      </c>
      <c r="B135" s="11">
        <v>129</v>
      </c>
      <c r="C135" s="21"/>
      <c r="D135" s="21"/>
      <c r="E135" s="21" t="s">
        <v>40</v>
      </c>
      <c r="F135" s="39">
        <v>950</v>
      </c>
      <c r="G135" s="63"/>
      <c r="H135" s="63"/>
      <c r="I135" s="63"/>
      <c r="J135" s="63"/>
      <c r="K135" s="63">
        <v>19</v>
      </c>
      <c r="L135" s="63"/>
      <c r="M135" s="63"/>
      <c r="N135" s="63"/>
      <c r="O135" s="63"/>
      <c r="P135" s="63"/>
      <c r="Q135" s="61">
        <f t="shared" si="6"/>
        <v>19</v>
      </c>
      <c r="R135" s="21" t="s">
        <v>160</v>
      </c>
    </row>
    <row r="136" spans="1:18" x14ac:dyDescent="0.3">
      <c r="A136" s="35">
        <v>17974</v>
      </c>
      <c r="B136" s="11">
        <v>130</v>
      </c>
      <c r="C136" s="21"/>
      <c r="D136" s="21"/>
      <c r="E136" s="21" t="s">
        <v>49</v>
      </c>
      <c r="F136" s="39"/>
      <c r="G136" s="63">
        <v>140</v>
      </c>
      <c r="H136" s="63"/>
      <c r="I136" s="63"/>
      <c r="J136" s="63"/>
      <c r="K136" s="63"/>
      <c r="L136" s="63">
        <v>38</v>
      </c>
      <c r="M136" s="63"/>
      <c r="N136" s="63"/>
      <c r="O136" s="63"/>
      <c r="P136" s="63"/>
      <c r="Q136" s="61">
        <f t="shared" si="6"/>
        <v>178</v>
      </c>
      <c r="R136" s="21"/>
    </row>
    <row r="137" spans="1:18" x14ac:dyDescent="0.3">
      <c r="A137" s="35">
        <v>19548</v>
      </c>
      <c r="B137" s="11">
        <v>131</v>
      </c>
      <c r="C137" s="21"/>
      <c r="D137" s="21"/>
      <c r="E137" s="21" t="s">
        <v>40</v>
      </c>
      <c r="F137" s="39">
        <v>950</v>
      </c>
      <c r="G137" s="63"/>
      <c r="H137" s="63"/>
      <c r="I137" s="63"/>
      <c r="J137" s="63"/>
      <c r="K137" s="63">
        <v>19</v>
      </c>
      <c r="L137" s="63"/>
      <c r="M137" s="63"/>
      <c r="N137" s="63"/>
      <c r="O137" s="63"/>
      <c r="P137" s="63"/>
      <c r="Q137" s="61">
        <f t="shared" si="6"/>
        <v>19</v>
      </c>
      <c r="R137" s="21" t="s">
        <v>58</v>
      </c>
    </row>
    <row r="138" spans="1:18" x14ac:dyDescent="0.3">
      <c r="A138" s="35">
        <v>14431</v>
      </c>
      <c r="B138" s="11">
        <v>132</v>
      </c>
      <c r="C138" s="21"/>
      <c r="D138" s="21"/>
      <c r="E138" s="21" t="s">
        <v>40</v>
      </c>
      <c r="F138" s="39">
        <v>950</v>
      </c>
      <c r="G138" s="63"/>
      <c r="H138" s="63"/>
      <c r="I138" s="63"/>
      <c r="J138" s="63"/>
      <c r="K138" s="63">
        <v>19</v>
      </c>
      <c r="L138" s="63"/>
      <c r="M138" s="63"/>
      <c r="N138" s="63"/>
      <c r="O138" s="63"/>
      <c r="P138" s="63"/>
      <c r="Q138" s="61">
        <f t="shared" si="6"/>
        <v>19</v>
      </c>
      <c r="R138" s="21" t="s">
        <v>161</v>
      </c>
    </row>
    <row r="139" spans="1:18" x14ac:dyDescent="0.3">
      <c r="A139" s="35">
        <v>17738</v>
      </c>
      <c r="B139" s="11">
        <v>133</v>
      </c>
      <c r="C139" s="21"/>
      <c r="D139" s="21"/>
      <c r="E139" s="21" t="s">
        <v>40</v>
      </c>
      <c r="F139" s="39">
        <v>950</v>
      </c>
      <c r="G139" s="63"/>
      <c r="H139" s="63"/>
      <c r="I139" s="63"/>
      <c r="J139" s="63"/>
      <c r="K139" s="63">
        <v>19</v>
      </c>
      <c r="L139" s="63"/>
      <c r="M139" s="63"/>
      <c r="N139" s="63"/>
      <c r="O139" s="63"/>
      <c r="P139" s="63"/>
      <c r="Q139" s="61">
        <f t="shared" si="6"/>
        <v>19</v>
      </c>
      <c r="R139" s="21" t="s">
        <v>162</v>
      </c>
    </row>
    <row r="140" spans="1:18" x14ac:dyDescent="0.3">
      <c r="A140" s="35">
        <v>16651</v>
      </c>
      <c r="B140" s="11">
        <v>134</v>
      </c>
      <c r="C140" s="21"/>
      <c r="D140" s="21"/>
      <c r="E140" s="21" t="s">
        <v>49</v>
      </c>
      <c r="F140" s="39"/>
      <c r="G140" s="63">
        <v>140</v>
      </c>
      <c r="H140" s="63"/>
      <c r="I140" s="63"/>
      <c r="J140" s="63"/>
      <c r="K140" s="63"/>
      <c r="L140" s="63">
        <v>38</v>
      </c>
      <c r="M140" s="63"/>
      <c r="N140" s="63"/>
      <c r="O140" s="63"/>
      <c r="P140" s="63"/>
      <c r="Q140" s="61">
        <f t="shared" si="6"/>
        <v>178</v>
      </c>
      <c r="R140" s="21"/>
    </row>
    <row r="141" spans="1:18" x14ac:dyDescent="0.3">
      <c r="A141" s="35">
        <v>18634</v>
      </c>
      <c r="B141" s="11">
        <v>135</v>
      </c>
      <c r="C141" s="21"/>
      <c r="D141" s="21"/>
      <c r="E141" s="21" t="s">
        <v>163</v>
      </c>
      <c r="F141" s="39">
        <v>950</v>
      </c>
      <c r="G141" s="63"/>
      <c r="H141" s="63"/>
      <c r="I141" s="63"/>
      <c r="J141" s="63"/>
      <c r="K141" s="63"/>
      <c r="L141" s="63">
        <v>38</v>
      </c>
      <c r="M141" s="63"/>
      <c r="N141" s="63"/>
      <c r="O141" s="63"/>
      <c r="P141" s="63"/>
      <c r="Q141" s="61">
        <v>38</v>
      </c>
      <c r="R141" s="21" t="s">
        <v>164</v>
      </c>
    </row>
    <row r="142" spans="1:18" x14ac:dyDescent="0.3">
      <c r="A142" s="35">
        <v>15595</v>
      </c>
      <c r="B142" s="11">
        <v>136</v>
      </c>
      <c r="C142" s="21"/>
      <c r="D142" s="21"/>
      <c r="E142" s="21" t="s">
        <v>40</v>
      </c>
      <c r="F142" s="39">
        <v>950</v>
      </c>
      <c r="G142" s="63"/>
      <c r="H142" s="63"/>
      <c r="I142" s="63"/>
      <c r="J142" s="63"/>
      <c r="K142" s="63">
        <v>19</v>
      </c>
      <c r="L142" s="63"/>
      <c r="M142" s="63"/>
      <c r="N142" s="63"/>
      <c r="O142" s="63"/>
      <c r="P142" s="63"/>
      <c r="Q142" s="61">
        <f>SUM(G142:P142)</f>
        <v>19</v>
      </c>
      <c r="R142" s="21" t="s">
        <v>165</v>
      </c>
    </row>
    <row r="143" spans="1:18" x14ac:dyDescent="0.3">
      <c r="A143" s="35">
        <v>18634</v>
      </c>
      <c r="B143" s="11">
        <v>137</v>
      </c>
      <c r="C143" s="21"/>
      <c r="D143" s="21"/>
      <c r="E143" s="21" t="s">
        <v>56</v>
      </c>
      <c r="F143" s="63"/>
      <c r="G143" s="63">
        <v>140</v>
      </c>
      <c r="H143" s="63"/>
      <c r="I143" s="63"/>
      <c r="J143" s="63"/>
      <c r="K143" s="63"/>
      <c r="L143" s="63">
        <v>38</v>
      </c>
      <c r="M143" s="63"/>
      <c r="N143" s="63"/>
      <c r="O143" s="63"/>
      <c r="P143" s="63"/>
      <c r="Q143" s="61">
        <f>SUM(G143:P143)</f>
        <v>178</v>
      </c>
      <c r="R143" s="63" t="s">
        <v>166</v>
      </c>
    </row>
    <row r="144" spans="1:18" x14ac:dyDescent="0.3">
      <c r="A144" s="35">
        <v>17617</v>
      </c>
      <c r="B144" s="11">
        <v>138</v>
      </c>
      <c r="C144" s="21"/>
      <c r="D144" s="21"/>
      <c r="E144" s="21" t="s">
        <v>56</v>
      </c>
      <c r="F144" s="39"/>
      <c r="G144" s="63">
        <v>140</v>
      </c>
      <c r="H144" s="63"/>
      <c r="I144" s="63"/>
      <c r="J144" s="63"/>
      <c r="K144" s="63"/>
      <c r="L144" s="63">
        <v>38</v>
      </c>
      <c r="M144" s="63"/>
      <c r="N144" s="63"/>
      <c r="O144" s="63"/>
      <c r="P144" s="63"/>
      <c r="Q144" s="61">
        <f>SUM(G144:P144)</f>
        <v>178</v>
      </c>
      <c r="R144" s="21" t="s">
        <v>167</v>
      </c>
    </row>
    <row r="145" spans="1:18" x14ac:dyDescent="0.3">
      <c r="A145" s="35">
        <v>17410</v>
      </c>
      <c r="B145" s="11">
        <v>139</v>
      </c>
      <c r="C145" s="21"/>
      <c r="D145" s="21"/>
      <c r="E145" s="21" t="s">
        <v>56</v>
      </c>
      <c r="F145" s="39"/>
      <c r="G145" s="63">
        <v>140</v>
      </c>
      <c r="H145" s="63"/>
      <c r="I145" s="63"/>
      <c r="J145" s="63"/>
      <c r="K145" s="63"/>
      <c r="L145" s="63">
        <v>38</v>
      </c>
      <c r="M145" s="63"/>
      <c r="N145" s="63"/>
      <c r="O145" s="63"/>
      <c r="P145" s="63"/>
      <c r="Q145" s="61">
        <f>SUM(G145:P145)</f>
        <v>178</v>
      </c>
      <c r="R145" s="21" t="s">
        <v>168</v>
      </c>
    </row>
    <row r="146" spans="1:18" x14ac:dyDescent="0.3">
      <c r="A146" s="35">
        <v>21484</v>
      </c>
      <c r="B146" s="11">
        <v>140</v>
      </c>
      <c r="C146" s="21"/>
      <c r="D146" s="21"/>
      <c r="E146" s="21" t="s">
        <v>49</v>
      </c>
      <c r="F146" s="39"/>
      <c r="G146" s="63">
        <v>140</v>
      </c>
      <c r="H146" s="63"/>
      <c r="I146" s="63"/>
      <c r="J146" s="63"/>
      <c r="K146" s="63"/>
      <c r="L146" s="63">
        <v>38</v>
      </c>
      <c r="M146" s="39"/>
      <c r="N146" s="63"/>
      <c r="O146" s="39"/>
      <c r="P146" s="63"/>
      <c r="Q146" s="63">
        <f>SUM(F146:P146)</f>
        <v>178</v>
      </c>
      <c r="R146" s="63" t="s">
        <v>169</v>
      </c>
    </row>
    <row r="147" spans="1:18" x14ac:dyDescent="0.3">
      <c r="A147" s="35">
        <v>19485</v>
      </c>
      <c r="B147" s="11">
        <v>141</v>
      </c>
      <c r="C147" s="21"/>
      <c r="D147" s="21"/>
      <c r="E147" s="21" t="s">
        <v>56</v>
      </c>
      <c r="F147" s="39"/>
      <c r="G147" s="63">
        <v>140</v>
      </c>
      <c r="H147" s="63"/>
      <c r="I147" s="63"/>
      <c r="J147" s="63"/>
      <c r="K147" s="63"/>
      <c r="L147" s="63">
        <v>38</v>
      </c>
      <c r="M147" s="63"/>
      <c r="N147" s="63"/>
      <c r="O147" s="63"/>
      <c r="P147" s="63"/>
      <c r="Q147" s="61">
        <f t="shared" ref="Q147:Q154" si="7">SUM(G147:P147)</f>
        <v>178</v>
      </c>
      <c r="R147" s="21" t="s">
        <v>170</v>
      </c>
    </row>
    <row r="148" spans="1:18" x14ac:dyDescent="0.3">
      <c r="A148" s="35">
        <v>19990</v>
      </c>
      <c r="B148" s="11">
        <v>142</v>
      </c>
      <c r="C148" s="21"/>
      <c r="D148" s="21"/>
      <c r="E148" s="21" t="s">
        <v>56</v>
      </c>
      <c r="F148" s="39"/>
      <c r="G148" s="63">
        <v>140</v>
      </c>
      <c r="H148" s="63"/>
      <c r="I148" s="63"/>
      <c r="J148" s="63"/>
      <c r="K148" s="63"/>
      <c r="L148" s="63">
        <v>38</v>
      </c>
      <c r="M148" s="63"/>
      <c r="N148" s="63"/>
      <c r="O148" s="63"/>
      <c r="P148" s="63"/>
      <c r="Q148" s="61">
        <f t="shared" si="7"/>
        <v>178</v>
      </c>
      <c r="R148" s="21"/>
    </row>
    <row r="149" spans="1:18" x14ac:dyDescent="0.3">
      <c r="A149" s="35">
        <v>15999</v>
      </c>
      <c r="B149" s="11">
        <v>143</v>
      </c>
      <c r="C149" s="21"/>
      <c r="D149" s="21"/>
      <c r="E149" s="21" t="s">
        <v>40</v>
      </c>
      <c r="F149" s="39">
        <v>950</v>
      </c>
      <c r="G149" s="63"/>
      <c r="H149" s="63"/>
      <c r="I149" s="63"/>
      <c r="J149" s="63"/>
      <c r="K149" s="63">
        <v>19</v>
      </c>
      <c r="L149" s="63"/>
      <c r="M149" s="63"/>
      <c r="N149" s="63"/>
      <c r="O149" s="63"/>
      <c r="P149" s="63"/>
      <c r="Q149" s="61">
        <f t="shared" si="7"/>
        <v>19</v>
      </c>
      <c r="R149" s="21" t="s">
        <v>171</v>
      </c>
    </row>
    <row r="150" spans="1:18" x14ac:dyDescent="0.3">
      <c r="A150" s="35">
        <v>47397</v>
      </c>
      <c r="B150" s="11">
        <v>144</v>
      </c>
      <c r="C150" s="21"/>
      <c r="D150" s="21"/>
      <c r="E150" s="21" t="s">
        <v>119</v>
      </c>
      <c r="F150" s="39">
        <v>950</v>
      </c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1">
        <f t="shared" si="7"/>
        <v>0</v>
      </c>
      <c r="R150" s="21"/>
    </row>
    <row r="151" spans="1:18" x14ac:dyDescent="0.3">
      <c r="A151" s="35">
        <v>17776</v>
      </c>
      <c r="B151" s="11">
        <v>145</v>
      </c>
      <c r="C151" s="21"/>
      <c r="D151" s="21"/>
      <c r="E151" s="21" t="s">
        <v>172</v>
      </c>
      <c r="F151" s="39">
        <v>950</v>
      </c>
      <c r="G151" s="63"/>
      <c r="H151" s="63"/>
      <c r="I151" s="63"/>
      <c r="J151" s="63"/>
      <c r="K151" s="63"/>
      <c r="L151" s="63">
        <v>38</v>
      </c>
      <c r="M151" s="63"/>
      <c r="N151" s="63"/>
      <c r="O151" s="63"/>
      <c r="P151" s="63"/>
      <c r="Q151" s="61">
        <f t="shared" si="7"/>
        <v>38</v>
      </c>
      <c r="R151" s="21" t="s">
        <v>173</v>
      </c>
    </row>
    <row r="152" spans="1:18" x14ac:dyDescent="0.3">
      <c r="A152" s="35">
        <v>13237</v>
      </c>
      <c r="B152" s="11">
        <v>146</v>
      </c>
      <c r="C152" s="21"/>
      <c r="D152" s="21"/>
      <c r="E152" s="21" t="s">
        <v>77</v>
      </c>
      <c r="F152" s="39"/>
      <c r="G152" s="63"/>
      <c r="H152" s="63">
        <v>145</v>
      </c>
      <c r="I152" s="63"/>
      <c r="J152" s="63"/>
      <c r="K152" s="63"/>
      <c r="L152" s="63"/>
      <c r="M152" s="63">
        <v>24</v>
      </c>
      <c r="N152" s="63"/>
      <c r="O152" s="63"/>
      <c r="P152" s="63"/>
      <c r="Q152" s="61">
        <f t="shared" si="7"/>
        <v>169</v>
      </c>
      <c r="R152" s="21"/>
    </row>
    <row r="153" spans="1:18" x14ac:dyDescent="0.3">
      <c r="A153" s="35">
        <v>17485</v>
      </c>
      <c r="B153" s="11">
        <v>147</v>
      </c>
      <c r="C153" s="21"/>
      <c r="D153" s="21"/>
      <c r="E153" s="21" t="s">
        <v>40</v>
      </c>
      <c r="F153" s="39">
        <v>950</v>
      </c>
      <c r="G153" s="63"/>
      <c r="H153" s="63"/>
      <c r="I153" s="63"/>
      <c r="J153" s="63"/>
      <c r="K153" s="63">
        <v>19</v>
      </c>
      <c r="L153" s="63"/>
      <c r="M153" s="63"/>
      <c r="N153" s="63"/>
      <c r="O153" s="63"/>
      <c r="P153" s="63"/>
      <c r="Q153" s="61">
        <f t="shared" si="7"/>
        <v>19</v>
      </c>
      <c r="R153" s="21" t="s">
        <v>174</v>
      </c>
    </row>
    <row r="154" spans="1:18" x14ac:dyDescent="0.3">
      <c r="A154" s="35">
        <v>20294</v>
      </c>
      <c r="B154" s="11">
        <v>148</v>
      </c>
      <c r="C154" s="21"/>
      <c r="D154" s="21"/>
      <c r="E154" s="21" t="s">
        <v>85</v>
      </c>
      <c r="F154" s="39"/>
      <c r="G154" s="63">
        <v>140</v>
      </c>
      <c r="H154" s="63"/>
      <c r="I154" s="63"/>
      <c r="J154" s="63"/>
      <c r="K154" s="63"/>
      <c r="L154" s="63">
        <v>38</v>
      </c>
      <c r="M154" s="39"/>
      <c r="N154" s="63"/>
      <c r="O154" s="39"/>
      <c r="P154" s="63"/>
      <c r="Q154" s="61">
        <f t="shared" si="7"/>
        <v>178</v>
      </c>
      <c r="R154" s="63"/>
    </row>
    <row r="155" spans="1:18" x14ac:dyDescent="0.3">
      <c r="A155" s="35">
        <v>21376</v>
      </c>
      <c r="B155" s="11">
        <v>149</v>
      </c>
      <c r="C155" s="21"/>
      <c r="D155" s="21"/>
      <c r="E155" s="21" t="s">
        <v>175</v>
      </c>
      <c r="F155" s="39"/>
      <c r="G155" s="63">
        <v>140</v>
      </c>
      <c r="H155" s="63"/>
      <c r="I155" s="63"/>
      <c r="J155" s="63"/>
      <c r="K155" s="63"/>
      <c r="L155" s="63">
        <v>38</v>
      </c>
      <c r="M155" s="39"/>
      <c r="N155" s="63"/>
      <c r="O155" s="39"/>
      <c r="P155" s="63"/>
      <c r="Q155" s="63">
        <f>SUM(F155:P155)</f>
        <v>178</v>
      </c>
      <c r="R155" s="63" t="s">
        <v>57</v>
      </c>
    </row>
    <row r="156" spans="1:18" x14ac:dyDescent="0.3">
      <c r="A156" s="35">
        <v>17042</v>
      </c>
      <c r="B156" s="11">
        <v>150</v>
      </c>
      <c r="C156" s="21"/>
      <c r="D156" s="21"/>
      <c r="E156" s="21" t="s">
        <v>40</v>
      </c>
      <c r="F156" s="39">
        <v>950</v>
      </c>
      <c r="G156" s="63"/>
      <c r="H156" s="63"/>
      <c r="I156" s="63"/>
      <c r="J156" s="63"/>
      <c r="K156" s="63">
        <v>19</v>
      </c>
      <c r="L156" s="63"/>
      <c r="M156" s="63"/>
      <c r="N156" s="63"/>
      <c r="O156" s="63"/>
      <c r="P156" s="63"/>
      <c r="Q156" s="61">
        <f t="shared" ref="Q156:Q165" si="8">SUM(G156:P156)</f>
        <v>19</v>
      </c>
      <c r="R156" s="21"/>
    </row>
    <row r="157" spans="1:18" x14ac:dyDescent="0.3">
      <c r="A157" s="35">
        <v>44215</v>
      </c>
      <c r="B157" s="11">
        <v>151</v>
      </c>
      <c r="C157" s="21"/>
      <c r="D157" s="21"/>
      <c r="E157" s="21" t="s">
        <v>40</v>
      </c>
      <c r="F157" s="39">
        <v>950</v>
      </c>
      <c r="G157" s="63"/>
      <c r="H157" s="63"/>
      <c r="I157" s="63"/>
      <c r="J157" s="63"/>
      <c r="K157" s="63">
        <v>19</v>
      </c>
      <c r="L157" s="63"/>
      <c r="M157" s="63"/>
      <c r="N157" s="63"/>
      <c r="O157" s="63"/>
      <c r="P157" s="63"/>
      <c r="Q157" s="61">
        <f t="shared" si="8"/>
        <v>19</v>
      </c>
      <c r="R157" s="21"/>
    </row>
    <row r="158" spans="1:18" x14ac:dyDescent="0.3">
      <c r="A158" s="35">
        <v>19123</v>
      </c>
      <c r="B158" s="11">
        <v>152</v>
      </c>
      <c r="C158" s="21"/>
      <c r="D158" s="21"/>
      <c r="E158" s="21" t="s">
        <v>56</v>
      </c>
      <c r="F158" s="39"/>
      <c r="G158" s="63">
        <v>140</v>
      </c>
      <c r="H158" s="63"/>
      <c r="I158" s="63"/>
      <c r="J158" s="63"/>
      <c r="K158" s="63"/>
      <c r="L158" s="63">
        <v>38</v>
      </c>
      <c r="M158" s="63"/>
      <c r="N158" s="63"/>
      <c r="O158" s="63"/>
      <c r="P158" s="63"/>
      <c r="Q158" s="61">
        <f t="shared" si="8"/>
        <v>178</v>
      </c>
      <c r="R158" s="21" t="s">
        <v>176</v>
      </c>
    </row>
    <row r="159" spans="1:18" x14ac:dyDescent="0.3">
      <c r="A159" s="35">
        <v>17260</v>
      </c>
      <c r="B159" s="11">
        <v>153</v>
      </c>
      <c r="C159" s="21"/>
      <c r="D159" s="21"/>
      <c r="E159" s="21" t="s">
        <v>40</v>
      </c>
      <c r="F159" s="39">
        <v>950</v>
      </c>
      <c r="G159" s="63"/>
      <c r="H159" s="63"/>
      <c r="I159" s="63"/>
      <c r="J159" s="63"/>
      <c r="K159" s="63">
        <v>19</v>
      </c>
      <c r="L159" s="63"/>
      <c r="M159" s="63"/>
      <c r="N159" s="63"/>
      <c r="O159" s="63"/>
      <c r="P159" s="63"/>
      <c r="Q159" s="61">
        <f t="shared" si="8"/>
        <v>19</v>
      </c>
      <c r="R159" s="21" t="s">
        <v>177</v>
      </c>
    </row>
    <row r="160" spans="1:18" x14ac:dyDescent="0.3">
      <c r="A160" s="35">
        <v>13954</v>
      </c>
      <c r="B160" s="11">
        <v>154</v>
      </c>
      <c r="C160" s="21"/>
      <c r="D160" s="21"/>
      <c r="E160" s="21" t="s">
        <v>56</v>
      </c>
      <c r="F160" s="39"/>
      <c r="G160" s="63">
        <v>140</v>
      </c>
      <c r="H160" s="63"/>
      <c r="I160" s="63"/>
      <c r="J160" s="63"/>
      <c r="K160" s="63"/>
      <c r="L160" s="63">
        <v>38</v>
      </c>
      <c r="M160" s="63"/>
      <c r="N160" s="63"/>
      <c r="O160" s="63"/>
      <c r="P160" s="63"/>
      <c r="Q160" s="61">
        <f t="shared" si="8"/>
        <v>178</v>
      </c>
      <c r="R160" s="21" t="s">
        <v>178</v>
      </c>
    </row>
    <row r="161" spans="1:18" x14ac:dyDescent="0.3">
      <c r="A161" s="35">
        <v>14091</v>
      </c>
      <c r="B161" s="11">
        <v>155</v>
      </c>
      <c r="C161" s="21"/>
      <c r="D161" s="21"/>
      <c r="E161" s="21" t="s">
        <v>56</v>
      </c>
      <c r="F161" s="39"/>
      <c r="G161" s="63">
        <v>140</v>
      </c>
      <c r="H161" s="63"/>
      <c r="I161" s="63"/>
      <c r="J161" s="63"/>
      <c r="K161" s="63"/>
      <c r="L161" s="63">
        <v>38</v>
      </c>
      <c r="M161" s="63"/>
      <c r="N161" s="63"/>
      <c r="O161" s="63"/>
      <c r="P161" s="63"/>
      <c r="Q161" s="61">
        <f t="shared" si="8"/>
        <v>178</v>
      </c>
      <c r="R161" s="21"/>
    </row>
    <row r="162" spans="1:18" x14ac:dyDescent="0.3">
      <c r="A162" s="35">
        <v>20092</v>
      </c>
      <c r="B162" s="11">
        <v>156</v>
      </c>
      <c r="C162" s="21"/>
      <c r="D162" s="21"/>
      <c r="E162" s="21" t="s">
        <v>56</v>
      </c>
      <c r="F162" s="39"/>
      <c r="G162" s="63">
        <v>140</v>
      </c>
      <c r="H162" s="63"/>
      <c r="I162" s="63"/>
      <c r="J162" s="63"/>
      <c r="K162" s="63"/>
      <c r="L162" s="63">
        <v>38</v>
      </c>
      <c r="M162" s="63"/>
      <c r="N162" s="63"/>
      <c r="O162" s="63"/>
      <c r="P162" s="63"/>
      <c r="Q162" s="61">
        <f t="shared" si="8"/>
        <v>178</v>
      </c>
      <c r="R162" s="21" t="s">
        <v>179</v>
      </c>
    </row>
    <row r="163" spans="1:18" x14ac:dyDescent="0.3">
      <c r="A163" s="35">
        <v>15766</v>
      </c>
      <c r="B163" s="11">
        <v>157</v>
      </c>
      <c r="C163" s="21"/>
      <c r="D163" s="21"/>
      <c r="E163" s="21" t="s">
        <v>180</v>
      </c>
      <c r="F163" s="39">
        <v>950</v>
      </c>
      <c r="G163" s="63"/>
      <c r="H163" s="63"/>
      <c r="I163" s="63"/>
      <c r="J163" s="63"/>
      <c r="K163" s="63">
        <v>19</v>
      </c>
      <c r="L163" s="63"/>
      <c r="M163" s="63"/>
      <c r="N163" s="63"/>
      <c r="O163" s="63"/>
      <c r="P163" s="63"/>
      <c r="Q163" s="61">
        <f t="shared" si="8"/>
        <v>19</v>
      </c>
      <c r="R163" s="21" t="s">
        <v>181</v>
      </c>
    </row>
    <row r="164" spans="1:18" x14ac:dyDescent="0.3">
      <c r="A164" s="35">
        <v>20811</v>
      </c>
      <c r="B164" s="11">
        <v>158</v>
      </c>
      <c r="C164" s="21"/>
      <c r="D164" s="21"/>
      <c r="E164" s="21" t="s">
        <v>56</v>
      </c>
      <c r="F164" s="39"/>
      <c r="G164" s="63">
        <v>140</v>
      </c>
      <c r="H164" s="63"/>
      <c r="I164" s="63"/>
      <c r="J164" s="63"/>
      <c r="K164" s="63"/>
      <c r="L164" s="63">
        <v>38</v>
      </c>
      <c r="M164" s="39"/>
      <c r="N164" s="63"/>
      <c r="O164" s="39"/>
      <c r="P164" s="63"/>
      <c r="Q164" s="61">
        <f t="shared" si="8"/>
        <v>178</v>
      </c>
      <c r="R164" s="63" t="s">
        <v>182</v>
      </c>
    </row>
    <row r="165" spans="1:18" x14ac:dyDescent="0.3">
      <c r="A165" s="35">
        <v>19659</v>
      </c>
      <c r="B165" s="11">
        <v>159</v>
      </c>
      <c r="C165" s="21"/>
      <c r="D165" s="21"/>
      <c r="E165" s="21" t="s">
        <v>56</v>
      </c>
      <c r="F165" s="39"/>
      <c r="G165" s="63">
        <v>140</v>
      </c>
      <c r="H165" s="63"/>
      <c r="I165" s="63"/>
      <c r="J165" s="63"/>
      <c r="K165" s="63"/>
      <c r="L165" s="63">
        <v>38</v>
      </c>
      <c r="M165" s="63"/>
      <c r="N165" s="63"/>
      <c r="O165" s="63"/>
      <c r="P165" s="63"/>
      <c r="Q165" s="61">
        <f t="shared" si="8"/>
        <v>178</v>
      </c>
      <c r="R165" s="21" t="s">
        <v>144</v>
      </c>
    </row>
    <row r="166" spans="1:18" x14ac:dyDescent="0.3">
      <c r="A166" s="67">
        <v>26592</v>
      </c>
      <c r="B166" s="11">
        <v>160</v>
      </c>
      <c r="C166" s="68"/>
      <c r="D166" s="21"/>
      <c r="E166" s="68" t="s">
        <v>85</v>
      </c>
      <c r="F166" s="69">
        <v>950</v>
      </c>
      <c r="G166" s="70"/>
      <c r="H166" s="70"/>
      <c r="I166" s="70"/>
      <c r="J166" s="70"/>
      <c r="K166" s="70"/>
      <c r="L166" s="70"/>
      <c r="M166" s="70"/>
      <c r="N166" s="70"/>
      <c r="O166" s="70"/>
      <c r="P166" s="71">
        <v>40</v>
      </c>
      <c r="Q166" s="55">
        <v>0</v>
      </c>
      <c r="R166" s="64" t="s">
        <v>183</v>
      </c>
    </row>
    <row r="167" spans="1:18" x14ac:dyDescent="0.3">
      <c r="A167" s="35"/>
      <c r="B167" s="11"/>
      <c r="C167" s="64"/>
      <c r="D167" s="21"/>
      <c r="E167" s="21"/>
      <c r="F167" s="39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72"/>
      <c r="R167" s="64"/>
    </row>
    <row r="168" spans="1:18" ht="15" thickBot="1" x14ac:dyDescent="0.35">
      <c r="A168" s="35"/>
      <c r="B168" s="11"/>
      <c r="C168" s="7"/>
      <c r="D168" s="7"/>
      <c r="E168" s="21"/>
      <c r="F168" s="73">
        <f>SUM(F7:F166)</f>
        <v>95000</v>
      </c>
      <c r="G168" s="73">
        <f>SUM(G10:G166)</f>
        <v>7140</v>
      </c>
      <c r="H168" s="73">
        <f>SUM(H10:H166)</f>
        <v>290</v>
      </c>
      <c r="I168" s="73">
        <f>SUM(I10:I166)</f>
        <v>100</v>
      </c>
      <c r="J168" s="73">
        <f>SUM(J10:J166)</f>
        <v>1200</v>
      </c>
      <c r="K168" s="73">
        <f t="shared" ref="K168:Q168" si="9">SUM(K7:K166)</f>
        <v>1615</v>
      </c>
      <c r="L168" s="73">
        <f t="shared" si="9"/>
        <v>2166</v>
      </c>
      <c r="M168" s="73">
        <f t="shared" si="9"/>
        <v>72</v>
      </c>
      <c r="N168" s="73">
        <f t="shared" si="9"/>
        <v>34</v>
      </c>
      <c r="O168" s="73">
        <f t="shared" si="9"/>
        <v>283</v>
      </c>
      <c r="P168" s="73">
        <f t="shared" si="9"/>
        <v>40</v>
      </c>
      <c r="Q168" s="74">
        <f t="shared" si="9"/>
        <v>12900</v>
      </c>
      <c r="R168" s="75">
        <f>SUM(F168:O168)-Q168</f>
        <v>95000</v>
      </c>
    </row>
    <row r="169" spans="1:18" ht="15" thickTop="1" x14ac:dyDescent="0.3">
      <c r="A169" s="35"/>
      <c r="B169" s="11"/>
      <c r="C169" s="21"/>
      <c r="D169" s="21"/>
      <c r="E169" s="21"/>
      <c r="F169" s="39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40"/>
      <c r="R169" s="21"/>
    </row>
    <row r="170" spans="1:18" x14ac:dyDescent="0.3">
      <c r="A170" s="35"/>
      <c r="B170" s="11"/>
      <c r="C170" s="21"/>
      <c r="D170" s="21"/>
      <c r="E170" s="76" t="s">
        <v>184</v>
      </c>
      <c r="F170" s="39">
        <f>F168/F4</f>
        <v>100</v>
      </c>
      <c r="G170" s="39">
        <f>G168/G4</f>
        <v>51</v>
      </c>
      <c r="H170" s="39">
        <v>2</v>
      </c>
      <c r="I170" s="39">
        <f t="shared" ref="I170:N170" si="10">I168/I4</f>
        <v>1</v>
      </c>
      <c r="J170" s="39">
        <f t="shared" si="10"/>
        <v>5</v>
      </c>
      <c r="K170" s="39">
        <f t="shared" si="10"/>
        <v>85</v>
      </c>
      <c r="L170" s="39">
        <f t="shared" si="10"/>
        <v>57</v>
      </c>
      <c r="M170" s="39">
        <f t="shared" si="10"/>
        <v>3</v>
      </c>
      <c r="N170" s="39">
        <f t="shared" si="10"/>
        <v>1</v>
      </c>
      <c r="O170" s="39">
        <v>6</v>
      </c>
      <c r="P170" s="39">
        <f>P168/P4</f>
        <v>1</v>
      </c>
      <c r="Q170" s="55"/>
      <c r="R170" s="21"/>
    </row>
    <row r="171" spans="1:18" x14ac:dyDescent="0.3">
      <c r="A171" s="35"/>
      <c r="B171" s="11"/>
      <c r="C171" s="21"/>
      <c r="D171" s="21"/>
      <c r="E171" s="21"/>
      <c r="F171" s="39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40"/>
      <c r="R171" s="2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D4EB-FC3F-49A6-BFBE-5F806AE3590B}">
  <dimension ref="A1:T92"/>
  <sheetViews>
    <sheetView workbookViewId="0">
      <selection activeCell="C1" sqref="C1:D1048576"/>
    </sheetView>
  </sheetViews>
  <sheetFormatPr defaultRowHeight="14.4" x14ac:dyDescent="0.3"/>
  <sheetData>
    <row r="1" spans="1:20" x14ac:dyDescent="0.3">
      <c r="A1" s="35"/>
      <c r="B1" s="11"/>
      <c r="C1" s="36"/>
      <c r="D1" s="36"/>
      <c r="E1" s="78">
        <v>45473</v>
      </c>
      <c r="F1" s="39" t="s">
        <v>15</v>
      </c>
      <c r="G1" s="37" t="s">
        <v>16</v>
      </c>
      <c r="H1" s="37" t="s">
        <v>18</v>
      </c>
      <c r="I1" s="38" t="s">
        <v>17</v>
      </c>
      <c r="J1" s="38" t="s">
        <v>185</v>
      </c>
      <c r="K1" s="37" t="s">
        <v>19</v>
      </c>
      <c r="L1" s="37" t="s">
        <v>17</v>
      </c>
      <c r="M1" s="37" t="s">
        <v>20</v>
      </c>
      <c r="N1" s="37" t="s">
        <v>21</v>
      </c>
      <c r="O1" s="38" t="s">
        <v>17</v>
      </c>
      <c r="P1" s="38" t="s">
        <v>185</v>
      </c>
      <c r="Q1" s="37" t="s">
        <v>18</v>
      </c>
      <c r="R1" s="39" t="s">
        <v>22</v>
      </c>
      <c r="S1" s="40"/>
      <c r="T1" s="21"/>
    </row>
    <row r="2" spans="1:20" x14ac:dyDescent="0.3">
      <c r="A2" s="35"/>
      <c r="B2" s="11"/>
      <c r="C2" s="41"/>
      <c r="D2" s="42"/>
      <c r="E2" s="43"/>
      <c r="F2" s="39" t="s">
        <v>24</v>
      </c>
      <c r="G2" s="37" t="s">
        <v>24</v>
      </c>
      <c r="H2" s="37" t="s">
        <v>24</v>
      </c>
      <c r="I2" s="38" t="s">
        <v>25</v>
      </c>
      <c r="J2" s="38" t="s">
        <v>186</v>
      </c>
      <c r="K2" s="37" t="s">
        <v>24</v>
      </c>
      <c r="L2" s="37" t="s">
        <v>187</v>
      </c>
      <c r="M2" s="37" t="s">
        <v>26</v>
      </c>
      <c r="N2" s="37" t="s">
        <v>26</v>
      </c>
      <c r="O2" s="38" t="s">
        <v>25</v>
      </c>
      <c r="P2" s="38" t="s">
        <v>186</v>
      </c>
      <c r="Q2" s="37" t="s">
        <v>26</v>
      </c>
      <c r="R2" s="39" t="s">
        <v>26</v>
      </c>
      <c r="S2" s="40"/>
      <c r="T2" s="21"/>
    </row>
    <row r="3" spans="1:20" x14ac:dyDescent="0.3">
      <c r="A3" s="45" t="s">
        <v>28</v>
      </c>
      <c r="B3" s="11"/>
      <c r="C3" s="41"/>
      <c r="D3" s="41"/>
      <c r="E3" s="43"/>
      <c r="F3" s="39"/>
      <c r="G3" s="79"/>
      <c r="H3" s="79"/>
      <c r="I3" s="38" t="s">
        <v>24</v>
      </c>
      <c r="J3" s="38" t="s">
        <v>24</v>
      </c>
      <c r="K3" s="79"/>
      <c r="L3" s="79"/>
      <c r="M3" s="79"/>
      <c r="N3" s="79"/>
      <c r="O3" s="38" t="s">
        <v>26</v>
      </c>
      <c r="P3" s="38" t="s">
        <v>26</v>
      </c>
      <c r="Q3" s="37"/>
      <c r="R3" s="63"/>
      <c r="S3" s="40"/>
      <c r="T3" s="21"/>
    </row>
    <row r="4" spans="1:20" x14ac:dyDescent="0.3">
      <c r="A4" s="80"/>
      <c r="B4" s="81"/>
      <c r="C4" s="42"/>
      <c r="D4" s="42"/>
      <c r="E4" s="82" t="s">
        <v>33</v>
      </c>
      <c r="F4" s="83">
        <v>136</v>
      </c>
      <c r="G4" s="51">
        <v>276</v>
      </c>
      <c r="H4" s="51">
        <v>236</v>
      </c>
      <c r="I4" s="51">
        <v>145</v>
      </c>
      <c r="J4" s="51">
        <v>245</v>
      </c>
      <c r="K4" s="51">
        <v>376</v>
      </c>
      <c r="L4" s="51">
        <v>291</v>
      </c>
      <c r="M4" s="51">
        <v>19</v>
      </c>
      <c r="N4" s="51">
        <v>38</v>
      </c>
      <c r="O4" s="51">
        <v>24</v>
      </c>
      <c r="P4" s="51">
        <v>35</v>
      </c>
      <c r="Q4" s="51">
        <v>34</v>
      </c>
      <c r="R4" s="83">
        <v>49</v>
      </c>
      <c r="S4" s="84"/>
      <c r="T4" s="14"/>
    </row>
    <row r="5" spans="1:20" x14ac:dyDescent="0.3">
      <c r="A5" s="45" t="s">
        <v>34</v>
      </c>
      <c r="B5" s="11"/>
      <c r="C5" s="43"/>
      <c r="D5" s="43"/>
      <c r="E5" s="43"/>
      <c r="F5" s="39" t="s">
        <v>35</v>
      </c>
      <c r="G5" s="37" t="s">
        <v>35</v>
      </c>
      <c r="H5" s="37" t="s">
        <v>35</v>
      </c>
      <c r="I5" s="37" t="s">
        <v>35</v>
      </c>
      <c r="J5" s="37" t="s">
        <v>35</v>
      </c>
      <c r="K5" s="37" t="s">
        <v>35</v>
      </c>
      <c r="L5" s="37" t="s">
        <v>35</v>
      </c>
      <c r="M5" s="37" t="s">
        <v>35</v>
      </c>
      <c r="N5" s="37" t="s">
        <v>35</v>
      </c>
      <c r="O5" s="37" t="s">
        <v>35</v>
      </c>
      <c r="P5" s="37" t="s">
        <v>35</v>
      </c>
      <c r="Q5" s="37" t="s">
        <v>35</v>
      </c>
      <c r="R5" s="39" t="s">
        <v>35</v>
      </c>
      <c r="S5" s="55" t="s">
        <v>36</v>
      </c>
      <c r="T5" s="21"/>
    </row>
    <row r="6" spans="1:20" x14ac:dyDescent="0.3">
      <c r="A6" s="45" t="s">
        <v>37</v>
      </c>
      <c r="B6" s="11"/>
      <c r="C6" s="56"/>
      <c r="D6" s="56"/>
      <c r="E6" s="43"/>
      <c r="F6" s="58" t="s">
        <v>38</v>
      </c>
      <c r="G6" s="57" t="s">
        <v>38</v>
      </c>
      <c r="H6" s="57" t="s">
        <v>38</v>
      </c>
      <c r="I6" s="57" t="s">
        <v>38</v>
      </c>
      <c r="J6" s="57" t="s">
        <v>188</v>
      </c>
      <c r="K6" s="57" t="s">
        <v>38</v>
      </c>
      <c r="L6" s="57" t="s">
        <v>38</v>
      </c>
      <c r="M6" s="57" t="s">
        <v>38</v>
      </c>
      <c r="N6" s="57" t="s">
        <v>38</v>
      </c>
      <c r="O6" s="57" t="s">
        <v>38</v>
      </c>
      <c r="P6" s="57" t="s">
        <v>188</v>
      </c>
      <c r="Q6" s="57" t="s">
        <v>38</v>
      </c>
      <c r="R6" s="58" t="s">
        <v>38</v>
      </c>
      <c r="S6" s="59" t="s">
        <v>39</v>
      </c>
      <c r="T6" s="21"/>
    </row>
    <row r="7" spans="1:20" x14ac:dyDescent="0.3">
      <c r="A7" s="45">
        <v>25958</v>
      </c>
      <c r="B7" s="11">
        <v>1</v>
      </c>
      <c r="C7" s="60"/>
      <c r="D7" s="60"/>
      <c r="E7" s="60" t="s">
        <v>110</v>
      </c>
      <c r="F7" s="85"/>
      <c r="G7" s="85"/>
      <c r="H7" s="85"/>
      <c r="I7" s="85"/>
      <c r="J7" s="85"/>
      <c r="K7" s="62">
        <v>376</v>
      </c>
      <c r="L7" s="85"/>
      <c r="M7" s="85"/>
      <c r="N7" s="85"/>
      <c r="O7" s="85"/>
      <c r="P7" s="85"/>
      <c r="Q7" s="85"/>
      <c r="R7" s="61">
        <v>49</v>
      </c>
      <c r="S7" s="86">
        <f t="shared" ref="S7:S56" si="0">SUM(F7:R7)</f>
        <v>425</v>
      </c>
      <c r="T7" s="21" t="s">
        <v>189</v>
      </c>
    </row>
    <row r="8" spans="1:20" x14ac:dyDescent="0.3">
      <c r="A8" s="45">
        <v>22990</v>
      </c>
      <c r="B8" s="11">
        <v>2</v>
      </c>
      <c r="C8" s="60"/>
      <c r="D8" s="60"/>
      <c r="E8" s="60" t="s">
        <v>110</v>
      </c>
      <c r="F8" s="85"/>
      <c r="G8" s="85"/>
      <c r="H8" s="85"/>
      <c r="I8" s="85"/>
      <c r="J8" s="85"/>
      <c r="K8" s="62">
        <v>376</v>
      </c>
      <c r="L8" s="62"/>
      <c r="M8" s="62"/>
      <c r="N8" s="62"/>
      <c r="O8" s="62"/>
      <c r="P8" s="62"/>
      <c r="Q8" s="62"/>
      <c r="R8" s="61">
        <v>49</v>
      </c>
      <c r="S8" s="86">
        <f t="shared" si="0"/>
        <v>425</v>
      </c>
      <c r="T8" s="60" t="s">
        <v>190</v>
      </c>
    </row>
    <row r="9" spans="1:20" x14ac:dyDescent="0.3">
      <c r="A9" s="45">
        <v>23431</v>
      </c>
      <c r="B9" s="11">
        <v>3</v>
      </c>
      <c r="C9" s="60"/>
      <c r="D9" s="60"/>
      <c r="E9" s="21" t="s">
        <v>40</v>
      </c>
      <c r="F9" s="39">
        <v>136</v>
      </c>
      <c r="G9" s="39"/>
      <c r="H9" s="57"/>
      <c r="I9" s="57"/>
      <c r="J9" s="57"/>
      <c r="K9" s="57"/>
      <c r="L9" s="57"/>
      <c r="M9" s="39">
        <v>19</v>
      </c>
      <c r="N9" s="39"/>
      <c r="O9" s="57"/>
      <c r="P9" s="57"/>
      <c r="Q9" s="57"/>
      <c r="R9" s="58"/>
      <c r="S9" s="86">
        <f t="shared" si="0"/>
        <v>155</v>
      </c>
      <c r="T9" s="21" t="s">
        <v>191</v>
      </c>
    </row>
    <row r="10" spans="1:20" x14ac:dyDescent="0.3">
      <c r="A10" s="45">
        <v>22273</v>
      </c>
      <c r="B10" s="11">
        <v>4</v>
      </c>
      <c r="C10" s="60"/>
      <c r="D10" s="60"/>
      <c r="E10" s="21" t="s">
        <v>192</v>
      </c>
      <c r="F10" s="39"/>
      <c r="G10" s="39"/>
      <c r="H10" s="39">
        <v>236</v>
      </c>
      <c r="I10" s="58"/>
      <c r="J10" s="58"/>
      <c r="K10" s="58"/>
      <c r="L10" s="58"/>
      <c r="M10" s="39">
        <v>19</v>
      </c>
      <c r="N10" s="39"/>
      <c r="O10" s="58"/>
      <c r="P10" s="58"/>
      <c r="Q10" s="58"/>
      <c r="R10" s="58"/>
      <c r="S10" s="86">
        <f t="shared" si="0"/>
        <v>255</v>
      </c>
      <c r="T10" s="21" t="s">
        <v>193</v>
      </c>
    </row>
    <row r="11" spans="1:20" x14ac:dyDescent="0.3">
      <c r="A11" s="45">
        <v>16373</v>
      </c>
      <c r="B11" s="11">
        <v>5</v>
      </c>
      <c r="C11" s="60"/>
      <c r="D11" s="60"/>
      <c r="E11" s="21" t="s">
        <v>85</v>
      </c>
      <c r="F11" s="39"/>
      <c r="G11" s="57"/>
      <c r="H11" s="57"/>
      <c r="I11" s="61">
        <v>145</v>
      </c>
      <c r="J11" s="57"/>
      <c r="K11" s="57"/>
      <c r="L11" s="57"/>
      <c r="M11" s="39"/>
      <c r="N11" s="57"/>
      <c r="O11" s="39">
        <v>24</v>
      </c>
      <c r="P11" s="57"/>
      <c r="Q11" s="57"/>
      <c r="R11" s="58"/>
      <c r="S11" s="55">
        <f t="shared" si="0"/>
        <v>169</v>
      </c>
      <c r="T11" s="21"/>
    </row>
    <row r="12" spans="1:20" x14ac:dyDescent="0.3">
      <c r="A12" s="45">
        <v>22483</v>
      </c>
      <c r="B12" s="11">
        <v>6</v>
      </c>
      <c r="C12" s="60"/>
      <c r="D12" s="60"/>
      <c r="E12" s="21" t="s">
        <v>49</v>
      </c>
      <c r="F12" s="39"/>
      <c r="G12" s="39">
        <v>276</v>
      </c>
      <c r="H12" s="57"/>
      <c r="I12" s="61"/>
      <c r="J12" s="57"/>
      <c r="K12" s="57"/>
      <c r="L12" s="57"/>
      <c r="M12" s="39"/>
      <c r="N12" s="39">
        <v>38</v>
      </c>
      <c r="O12" s="39"/>
      <c r="P12" s="57"/>
      <c r="Q12" s="57"/>
      <c r="R12" s="58"/>
      <c r="S12" s="55">
        <f t="shared" si="0"/>
        <v>314</v>
      </c>
      <c r="T12" s="21" t="s">
        <v>194</v>
      </c>
    </row>
    <row r="13" spans="1:20" x14ac:dyDescent="0.3">
      <c r="A13" s="35">
        <v>19997</v>
      </c>
      <c r="B13" s="11">
        <v>7</v>
      </c>
      <c r="C13" s="60"/>
      <c r="D13" s="60"/>
      <c r="E13" s="21" t="s">
        <v>85</v>
      </c>
      <c r="F13" s="39"/>
      <c r="G13" s="63"/>
      <c r="H13" s="63"/>
      <c r="I13" s="63">
        <v>145</v>
      </c>
      <c r="J13" s="63"/>
      <c r="K13" s="63"/>
      <c r="L13" s="63"/>
      <c r="M13" s="39"/>
      <c r="N13" s="63"/>
      <c r="O13" s="39">
        <v>24</v>
      </c>
      <c r="P13" s="63"/>
      <c r="Q13" s="63"/>
      <c r="R13" s="63"/>
      <c r="S13" s="55">
        <f t="shared" si="0"/>
        <v>169</v>
      </c>
      <c r="T13" s="21" t="s">
        <v>195</v>
      </c>
    </row>
    <row r="14" spans="1:20" x14ac:dyDescent="0.3">
      <c r="A14" s="35">
        <v>18842</v>
      </c>
      <c r="B14" s="11">
        <v>8</v>
      </c>
      <c r="C14" s="60"/>
      <c r="D14" s="60"/>
      <c r="E14" s="21" t="s">
        <v>85</v>
      </c>
      <c r="F14" s="39"/>
      <c r="G14" s="63"/>
      <c r="H14" s="63"/>
      <c r="I14" s="63">
        <v>145</v>
      </c>
      <c r="J14" s="63"/>
      <c r="K14" s="63"/>
      <c r="L14" s="63"/>
      <c r="M14" s="39"/>
      <c r="N14" s="63"/>
      <c r="O14" s="39">
        <v>24</v>
      </c>
      <c r="P14" s="63"/>
      <c r="Q14" s="63"/>
      <c r="R14" s="63"/>
      <c r="S14" s="55">
        <f t="shared" si="0"/>
        <v>169</v>
      </c>
      <c r="T14" s="21" t="s">
        <v>196</v>
      </c>
    </row>
    <row r="15" spans="1:20" x14ac:dyDescent="0.3">
      <c r="A15" s="35">
        <v>22222</v>
      </c>
      <c r="B15" s="11">
        <v>9</v>
      </c>
      <c r="C15" s="60"/>
      <c r="D15" s="60"/>
      <c r="E15" t="s">
        <v>180</v>
      </c>
      <c r="F15" s="39">
        <v>136</v>
      </c>
      <c r="G15" s="63"/>
      <c r="H15" s="63"/>
      <c r="I15" s="63"/>
      <c r="J15" s="63"/>
      <c r="K15" s="63"/>
      <c r="L15" s="63"/>
      <c r="M15" s="39"/>
      <c r="N15" s="63">
        <v>38</v>
      </c>
      <c r="O15" s="39"/>
      <c r="P15" s="63"/>
      <c r="Q15" s="63"/>
      <c r="R15" s="63"/>
      <c r="S15" s="55">
        <f t="shared" si="0"/>
        <v>174</v>
      </c>
      <c r="T15" s="21" t="s">
        <v>197</v>
      </c>
    </row>
    <row r="16" spans="1:20" x14ac:dyDescent="0.3">
      <c r="A16" s="35">
        <v>21077</v>
      </c>
      <c r="B16" s="11">
        <v>10</v>
      </c>
      <c r="C16" s="60"/>
      <c r="D16" s="60"/>
      <c r="E16" s="21" t="s">
        <v>49</v>
      </c>
      <c r="F16" s="39"/>
      <c r="G16" s="63">
        <v>276</v>
      </c>
      <c r="H16" s="63"/>
      <c r="I16" s="63"/>
      <c r="J16" s="63"/>
      <c r="K16" s="63"/>
      <c r="L16" s="63"/>
      <c r="M16" s="39"/>
      <c r="N16" s="63">
        <v>38</v>
      </c>
      <c r="O16" s="39"/>
      <c r="P16" s="63"/>
      <c r="Q16" s="63"/>
      <c r="R16" s="63"/>
      <c r="S16" s="55">
        <f t="shared" si="0"/>
        <v>314</v>
      </c>
      <c r="T16" s="21" t="s">
        <v>47</v>
      </c>
    </row>
    <row r="17" spans="1:20" x14ac:dyDescent="0.3">
      <c r="A17" s="35">
        <v>46496</v>
      </c>
      <c r="B17" s="11">
        <v>11</v>
      </c>
      <c r="C17" s="21"/>
      <c r="D17" s="60"/>
      <c r="E17" s="21" t="s">
        <v>198</v>
      </c>
      <c r="F17" s="39"/>
      <c r="G17" s="63"/>
      <c r="H17" s="63"/>
      <c r="I17" s="63">
        <v>145</v>
      </c>
      <c r="J17" s="63"/>
      <c r="K17" s="63"/>
      <c r="L17" s="63"/>
      <c r="M17" s="39"/>
      <c r="N17" s="63"/>
      <c r="O17" s="39"/>
      <c r="P17" s="63"/>
      <c r="Q17" s="63"/>
      <c r="R17" s="63"/>
      <c r="S17" s="55">
        <f t="shared" si="0"/>
        <v>145</v>
      </c>
      <c r="T17" s="21" t="s">
        <v>199</v>
      </c>
    </row>
    <row r="18" spans="1:20" x14ac:dyDescent="0.3">
      <c r="A18" s="35">
        <v>22999</v>
      </c>
      <c r="B18" s="11">
        <v>12</v>
      </c>
      <c r="C18" s="60"/>
      <c r="D18" s="60"/>
      <c r="E18" s="21" t="s">
        <v>40</v>
      </c>
      <c r="F18" s="39">
        <v>136</v>
      </c>
      <c r="G18" s="63"/>
      <c r="H18" s="63"/>
      <c r="I18" s="63"/>
      <c r="J18" s="63"/>
      <c r="K18" s="63"/>
      <c r="L18" s="63"/>
      <c r="M18" s="39">
        <v>19</v>
      </c>
      <c r="N18" s="63"/>
      <c r="O18" s="39"/>
      <c r="P18" s="63"/>
      <c r="Q18" s="63"/>
      <c r="R18" s="63"/>
      <c r="S18" s="55">
        <f t="shared" si="0"/>
        <v>155</v>
      </c>
      <c r="T18" s="21" t="s">
        <v>200</v>
      </c>
    </row>
    <row r="19" spans="1:20" x14ac:dyDescent="0.3">
      <c r="A19" s="35">
        <v>22736</v>
      </c>
      <c r="B19" s="11">
        <v>13</v>
      </c>
      <c r="C19" s="60"/>
      <c r="D19" s="60"/>
      <c r="E19" s="21" t="s">
        <v>56</v>
      </c>
      <c r="F19" s="39"/>
      <c r="G19" s="63">
        <v>276</v>
      </c>
      <c r="H19" s="63"/>
      <c r="I19" s="63"/>
      <c r="J19" s="63"/>
      <c r="K19" s="63"/>
      <c r="L19" s="63"/>
      <c r="M19" s="39"/>
      <c r="N19" s="63">
        <v>38</v>
      </c>
      <c r="O19" s="39"/>
      <c r="P19" s="63"/>
      <c r="Q19" s="63"/>
      <c r="R19" s="63"/>
      <c r="S19" s="55">
        <f t="shared" si="0"/>
        <v>314</v>
      </c>
      <c r="T19" s="21" t="s">
        <v>142</v>
      </c>
    </row>
    <row r="20" spans="1:20" x14ac:dyDescent="0.3">
      <c r="A20" s="35">
        <v>22611</v>
      </c>
      <c r="B20" s="11">
        <v>14</v>
      </c>
      <c r="C20" s="60"/>
      <c r="D20" s="60"/>
      <c r="E20" s="21" t="s">
        <v>56</v>
      </c>
      <c r="F20" s="39"/>
      <c r="G20" s="63">
        <v>276</v>
      </c>
      <c r="H20" s="63"/>
      <c r="I20" s="63"/>
      <c r="J20" s="63"/>
      <c r="K20" s="63"/>
      <c r="L20" s="63"/>
      <c r="M20" s="39"/>
      <c r="N20" s="63">
        <v>38</v>
      </c>
      <c r="O20" s="39"/>
      <c r="P20" s="63"/>
      <c r="Q20" s="63"/>
      <c r="R20" s="63"/>
      <c r="S20" s="55">
        <f t="shared" si="0"/>
        <v>314</v>
      </c>
      <c r="T20" s="21" t="s">
        <v>54</v>
      </c>
    </row>
    <row r="21" spans="1:20" x14ac:dyDescent="0.3">
      <c r="A21" s="35">
        <v>17095</v>
      </c>
      <c r="B21" s="11">
        <v>15</v>
      </c>
      <c r="C21" s="21"/>
      <c r="D21" s="60"/>
      <c r="E21" s="21" t="s">
        <v>85</v>
      </c>
      <c r="F21" s="39"/>
      <c r="G21" s="63"/>
      <c r="H21" s="63"/>
      <c r="I21" s="63">
        <v>145</v>
      </c>
      <c r="J21" s="63"/>
      <c r="K21" s="63"/>
      <c r="L21" s="63"/>
      <c r="M21" s="39"/>
      <c r="N21" s="63"/>
      <c r="O21" s="39">
        <v>24</v>
      </c>
      <c r="P21" s="63"/>
      <c r="Q21" s="63"/>
      <c r="R21" s="63"/>
      <c r="S21" s="55">
        <f t="shared" si="0"/>
        <v>169</v>
      </c>
      <c r="T21" s="21" t="s">
        <v>201</v>
      </c>
    </row>
    <row r="22" spans="1:20" x14ac:dyDescent="0.3">
      <c r="A22" s="35">
        <v>23066</v>
      </c>
      <c r="B22" s="11">
        <v>16</v>
      </c>
      <c r="C22" s="60"/>
      <c r="D22" s="60"/>
      <c r="E22" s="21" t="s">
        <v>49</v>
      </c>
      <c r="F22" s="39"/>
      <c r="G22" s="63">
        <v>276</v>
      </c>
      <c r="H22" s="63"/>
      <c r="I22" s="63"/>
      <c r="J22" s="63"/>
      <c r="K22" s="63"/>
      <c r="L22" s="63"/>
      <c r="M22" s="39"/>
      <c r="N22" s="63">
        <v>38</v>
      </c>
      <c r="O22" s="39"/>
      <c r="P22" s="63"/>
      <c r="Q22" s="63"/>
      <c r="R22" s="63"/>
      <c r="S22" s="55">
        <f t="shared" si="0"/>
        <v>314</v>
      </c>
      <c r="T22" s="21" t="s">
        <v>194</v>
      </c>
    </row>
    <row r="23" spans="1:20" x14ac:dyDescent="0.3">
      <c r="A23" s="35">
        <v>24741</v>
      </c>
      <c r="B23" s="11">
        <v>17</v>
      </c>
      <c r="C23" s="60"/>
      <c r="D23" s="60"/>
      <c r="E23" s="21" t="s">
        <v>202</v>
      </c>
      <c r="F23" s="39"/>
      <c r="G23" s="63"/>
      <c r="H23" s="63">
        <v>236</v>
      </c>
      <c r="I23" s="63"/>
      <c r="J23" s="63"/>
      <c r="K23" s="63"/>
      <c r="L23" s="63"/>
      <c r="M23" s="39"/>
      <c r="N23" s="63"/>
      <c r="O23" s="39"/>
      <c r="P23" s="63"/>
      <c r="Q23" s="63"/>
      <c r="R23" s="63">
        <v>49</v>
      </c>
      <c r="S23" s="55">
        <f t="shared" si="0"/>
        <v>285</v>
      </c>
      <c r="T23" s="21" t="s">
        <v>100</v>
      </c>
    </row>
    <row r="24" spans="1:20" x14ac:dyDescent="0.3">
      <c r="A24" s="35">
        <v>16979</v>
      </c>
      <c r="B24" s="11">
        <v>18</v>
      </c>
      <c r="C24" s="21"/>
      <c r="D24" s="21"/>
      <c r="E24" s="21" t="s">
        <v>85</v>
      </c>
      <c r="F24" s="39"/>
      <c r="G24" s="63"/>
      <c r="H24" s="63"/>
      <c r="I24" s="63">
        <v>145</v>
      </c>
      <c r="J24" s="63"/>
      <c r="K24" s="63"/>
      <c r="L24" s="63"/>
      <c r="M24" s="39"/>
      <c r="N24" s="63"/>
      <c r="O24" s="39">
        <v>24</v>
      </c>
      <c r="P24" s="63"/>
      <c r="Q24" s="55"/>
      <c r="R24" s="21"/>
      <c r="S24" s="55">
        <f t="shared" si="0"/>
        <v>169</v>
      </c>
      <c r="T24" s="21" t="s">
        <v>203</v>
      </c>
    </row>
    <row r="25" spans="1:20" x14ac:dyDescent="0.3">
      <c r="A25" s="35">
        <v>44200</v>
      </c>
      <c r="B25" s="11">
        <v>19</v>
      </c>
      <c r="C25" s="21"/>
      <c r="D25" s="60"/>
      <c r="E25" s="21" t="s">
        <v>78</v>
      </c>
      <c r="F25" s="39"/>
      <c r="G25" s="63"/>
      <c r="H25" s="63"/>
      <c r="I25" s="63"/>
      <c r="J25" s="63"/>
      <c r="K25" s="63">
        <v>376</v>
      </c>
      <c r="L25" s="63"/>
      <c r="M25" s="39"/>
      <c r="N25" s="63"/>
      <c r="O25" s="39"/>
      <c r="P25" s="63"/>
      <c r="Q25" s="55"/>
      <c r="R25" s="72">
        <v>49</v>
      </c>
      <c r="S25" s="55">
        <f t="shared" si="0"/>
        <v>425</v>
      </c>
      <c r="T25" s="21" t="s">
        <v>41</v>
      </c>
    </row>
    <row r="26" spans="1:20" x14ac:dyDescent="0.3">
      <c r="A26" s="35">
        <v>22522</v>
      </c>
      <c r="B26" s="11">
        <v>20</v>
      </c>
      <c r="C26" s="21"/>
      <c r="D26" s="60"/>
      <c r="E26" s="21" t="s">
        <v>40</v>
      </c>
      <c r="F26" s="39">
        <v>136</v>
      </c>
      <c r="G26" s="63"/>
      <c r="H26" s="63"/>
      <c r="I26" s="63"/>
      <c r="J26" s="63"/>
      <c r="K26" s="63"/>
      <c r="L26" s="63"/>
      <c r="M26" s="39">
        <v>19</v>
      </c>
      <c r="N26" s="63"/>
      <c r="O26" s="39"/>
      <c r="P26" s="63"/>
      <c r="Q26" s="55"/>
      <c r="R26" s="72"/>
      <c r="S26" s="55">
        <f t="shared" si="0"/>
        <v>155</v>
      </c>
      <c r="T26" s="21" t="s">
        <v>204</v>
      </c>
    </row>
    <row r="27" spans="1:20" x14ac:dyDescent="0.3">
      <c r="A27" s="35">
        <v>17871</v>
      </c>
      <c r="B27" s="11">
        <v>21</v>
      </c>
      <c r="C27" s="21"/>
      <c r="D27" s="60"/>
      <c r="E27" s="21" t="s">
        <v>85</v>
      </c>
      <c r="F27" s="39"/>
      <c r="G27" s="63"/>
      <c r="H27" s="63"/>
      <c r="I27" s="63">
        <v>145</v>
      </c>
      <c r="J27" s="63"/>
      <c r="K27" s="63"/>
      <c r="L27" s="63"/>
      <c r="M27" s="39"/>
      <c r="N27" s="63"/>
      <c r="O27" s="39">
        <v>24</v>
      </c>
      <c r="P27" s="63"/>
      <c r="Q27" s="63"/>
      <c r="R27" s="63"/>
      <c r="S27" s="55">
        <f t="shared" si="0"/>
        <v>169</v>
      </c>
      <c r="T27" s="21" t="s">
        <v>205</v>
      </c>
    </row>
    <row r="28" spans="1:20" x14ac:dyDescent="0.3">
      <c r="A28" s="35">
        <v>25284</v>
      </c>
      <c r="B28" s="11">
        <v>22</v>
      </c>
      <c r="C28" s="21"/>
      <c r="D28" s="60"/>
      <c r="E28" s="21" t="s">
        <v>56</v>
      </c>
      <c r="F28" s="39"/>
      <c r="G28" s="63">
        <v>276</v>
      </c>
      <c r="H28" s="63"/>
      <c r="I28" s="63"/>
      <c r="J28" s="63"/>
      <c r="K28" s="63"/>
      <c r="L28" s="63"/>
      <c r="M28" s="39"/>
      <c r="N28" s="63">
        <v>38</v>
      </c>
      <c r="O28" s="39"/>
      <c r="P28" s="63"/>
      <c r="Q28" s="63"/>
      <c r="R28" s="63"/>
      <c r="S28" s="55">
        <f t="shared" si="0"/>
        <v>314</v>
      </c>
      <c r="T28" s="21" t="s">
        <v>89</v>
      </c>
    </row>
    <row r="29" spans="1:20" x14ac:dyDescent="0.3">
      <c r="A29" s="35">
        <v>22246</v>
      </c>
      <c r="B29" s="11">
        <v>23</v>
      </c>
      <c r="C29" s="21"/>
      <c r="D29" s="60"/>
      <c r="E29" s="21" t="s">
        <v>40</v>
      </c>
      <c r="F29" s="39">
        <v>136</v>
      </c>
      <c r="G29" s="63"/>
      <c r="H29" s="63"/>
      <c r="I29" s="63"/>
      <c r="J29" s="63"/>
      <c r="K29" s="63"/>
      <c r="L29" s="63"/>
      <c r="M29" s="39">
        <v>19</v>
      </c>
      <c r="N29" s="63"/>
      <c r="O29" s="39"/>
      <c r="P29" s="63"/>
      <c r="Q29" s="63"/>
      <c r="R29" s="63"/>
      <c r="S29" s="55">
        <f t="shared" si="0"/>
        <v>155</v>
      </c>
      <c r="T29" s="21" t="s">
        <v>206</v>
      </c>
    </row>
    <row r="30" spans="1:20" x14ac:dyDescent="0.3">
      <c r="A30" s="35">
        <v>11356</v>
      </c>
      <c r="B30" s="11">
        <v>24</v>
      </c>
      <c r="C30" s="21"/>
      <c r="D30" s="60"/>
      <c r="E30" s="21" t="s">
        <v>207</v>
      </c>
      <c r="F30" s="39"/>
      <c r="G30" s="63"/>
      <c r="H30" s="63"/>
      <c r="I30" s="63"/>
      <c r="J30" s="63"/>
      <c r="K30" s="63"/>
      <c r="L30" s="39">
        <v>291</v>
      </c>
      <c r="M30" s="39"/>
      <c r="N30" s="63"/>
      <c r="O30" s="39">
        <v>24</v>
      </c>
      <c r="P30" s="63"/>
      <c r="Q30" s="63"/>
      <c r="R30" s="63"/>
      <c r="S30" s="55">
        <f t="shared" si="0"/>
        <v>315</v>
      </c>
      <c r="T30" s="21"/>
    </row>
    <row r="31" spans="1:20" x14ac:dyDescent="0.3">
      <c r="A31" s="35">
        <v>21565</v>
      </c>
      <c r="B31" s="11">
        <v>25</v>
      </c>
      <c r="C31" s="21"/>
      <c r="D31" s="60"/>
      <c r="E31" s="21" t="s">
        <v>56</v>
      </c>
      <c r="F31" s="39"/>
      <c r="G31" s="63">
        <v>276</v>
      </c>
      <c r="H31" s="63"/>
      <c r="I31" s="63"/>
      <c r="J31" s="63"/>
      <c r="K31" s="63"/>
      <c r="L31" s="63"/>
      <c r="M31" s="39"/>
      <c r="N31" s="63">
        <v>38</v>
      </c>
      <c r="O31" s="39"/>
      <c r="P31" s="63"/>
      <c r="Q31" s="63"/>
      <c r="R31" s="63"/>
      <c r="S31" s="55">
        <f t="shared" si="0"/>
        <v>314</v>
      </c>
      <c r="T31" t="s">
        <v>43</v>
      </c>
    </row>
    <row r="32" spans="1:20" x14ac:dyDescent="0.3">
      <c r="A32" s="35">
        <v>22379</v>
      </c>
      <c r="B32" s="11">
        <v>26</v>
      </c>
      <c r="C32" s="21"/>
      <c r="D32" s="60"/>
      <c r="E32" s="21" t="s">
        <v>40</v>
      </c>
      <c r="F32" s="39">
        <v>136</v>
      </c>
      <c r="G32" s="63"/>
      <c r="H32" s="63"/>
      <c r="I32" s="63"/>
      <c r="J32" s="63"/>
      <c r="K32" s="63"/>
      <c r="L32" s="63"/>
      <c r="M32" s="39">
        <v>19</v>
      </c>
      <c r="N32" s="63"/>
      <c r="O32" s="39"/>
      <c r="P32" s="63"/>
      <c r="Q32" s="63"/>
      <c r="R32" s="63"/>
      <c r="S32" s="55">
        <f t="shared" si="0"/>
        <v>155</v>
      </c>
      <c r="T32" s="21" t="s">
        <v>190</v>
      </c>
    </row>
    <row r="33" spans="1:20" x14ac:dyDescent="0.3">
      <c r="A33" s="35">
        <v>22783</v>
      </c>
      <c r="B33" s="11">
        <v>27</v>
      </c>
      <c r="C33" s="21"/>
      <c r="D33" s="60"/>
      <c r="E33" s="21" t="s">
        <v>40</v>
      </c>
      <c r="F33" s="39">
        <v>136</v>
      </c>
      <c r="G33" s="63"/>
      <c r="H33" s="63"/>
      <c r="I33" s="63"/>
      <c r="J33" s="63"/>
      <c r="K33" s="63"/>
      <c r="L33" s="63"/>
      <c r="M33" s="39">
        <v>19</v>
      </c>
      <c r="N33" s="63"/>
      <c r="O33" s="39"/>
      <c r="P33" s="63"/>
      <c r="Q33" s="63"/>
      <c r="R33" s="63"/>
      <c r="S33" s="55">
        <f t="shared" si="0"/>
        <v>155</v>
      </c>
      <c r="T33" s="21" t="s">
        <v>208</v>
      </c>
    </row>
    <row r="34" spans="1:20" x14ac:dyDescent="0.3">
      <c r="A34" s="35">
        <v>26767</v>
      </c>
      <c r="B34" s="11">
        <v>28</v>
      </c>
      <c r="C34" s="21"/>
      <c r="D34" s="60"/>
      <c r="E34" s="21" t="s">
        <v>40</v>
      </c>
      <c r="F34" s="39">
        <v>136</v>
      </c>
      <c r="G34" s="63"/>
      <c r="H34" s="63"/>
      <c r="I34" s="63"/>
      <c r="J34" s="63"/>
      <c r="K34" s="63"/>
      <c r="L34" s="63"/>
      <c r="M34" s="39">
        <v>19</v>
      </c>
      <c r="N34" s="63"/>
      <c r="O34" s="39"/>
      <c r="P34" s="63"/>
      <c r="Q34" s="63"/>
      <c r="R34" s="63"/>
      <c r="S34" s="55">
        <f t="shared" si="0"/>
        <v>155</v>
      </c>
      <c r="T34" s="21" t="s">
        <v>54</v>
      </c>
    </row>
    <row r="35" spans="1:20" x14ac:dyDescent="0.3">
      <c r="A35" s="35">
        <v>21992</v>
      </c>
      <c r="B35" s="11">
        <v>29</v>
      </c>
      <c r="C35" s="21"/>
      <c r="D35" s="60"/>
      <c r="E35" s="21" t="s">
        <v>56</v>
      </c>
      <c r="F35" s="39"/>
      <c r="G35" s="63">
        <v>276</v>
      </c>
      <c r="H35" s="63"/>
      <c r="I35" s="63"/>
      <c r="J35" s="63"/>
      <c r="K35" s="63"/>
      <c r="L35" s="63"/>
      <c r="M35" s="39"/>
      <c r="N35" s="63">
        <v>38</v>
      </c>
      <c r="O35" s="39"/>
      <c r="P35" s="63"/>
      <c r="Q35" s="63"/>
      <c r="R35" s="63"/>
      <c r="S35" s="55">
        <f t="shared" si="0"/>
        <v>314</v>
      </c>
      <c r="T35" s="21" t="s">
        <v>204</v>
      </c>
    </row>
    <row r="36" spans="1:20" x14ac:dyDescent="0.3">
      <c r="A36" s="35">
        <v>23205</v>
      </c>
      <c r="B36" s="11">
        <v>30</v>
      </c>
      <c r="C36" s="21"/>
      <c r="D36" s="60"/>
      <c r="E36" s="21" t="s">
        <v>40</v>
      </c>
      <c r="F36" s="39">
        <v>136</v>
      </c>
      <c r="G36" s="63"/>
      <c r="H36" s="63"/>
      <c r="I36" s="63"/>
      <c r="J36" s="63"/>
      <c r="K36" s="63"/>
      <c r="L36" s="63"/>
      <c r="M36" s="39">
        <v>19</v>
      </c>
      <c r="N36" s="63"/>
      <c r="O36" s="39"/>
      <c r="P36" s="63"/>
      <c r="Q36" s="63"/>
      <c r="R36" s="63"/>
      <c r="S36" s="55">
        <f t="shared" si="0"/>
        <v>155</v>
      </c>
      <c r="T36" s="21" t="s">
        <v>89</v>
      </c>
    </row>
    <row r="37" spans="1:20" x14ac:dyDescent="0.3">
      <c r="A37" s="35">
        <v>15929</v>
      </c>
      <c r="B37" s="11">
        <v>31</v>
      </c>
      <c r="C37" s="21"/>
      <c r="D37" s="21"/>
      <c r="E37" s="21" t="s">
        <v>209</v>
      </c>
      <c r="F37" s="39"/>
      <c r="G37" s="63"/>
      <c r="H37" s="63"/>
      <c r="I37" s="63"/>
      <c r="J37" s="63"/>
      <c r="K37" s="63"/>
      <c r="L37" s="63"/>
      <c r="M37" s="39"/>
      <c r="N37" s="63">
        <v>38</v>
      </c>
      <c r="O37" s="39"/>
      <c r="P37" s="63"/>
      <c r="Q37" s="63"/>
      <c r="R37" s="63"/>
      <c r="S37" s="55">
        <f t="shared" si="0"/>
        <v>38</v>
      </c>
      <c r="T37" s="21"/>
    </row>
    <row r="38" spans="1:20" x14ac:dyDescent="0.3">
      <c r="A38" s="35">
        <v>22950</v>
      </c>
      <c r="B38" s="11">
        <v>32</v>
      </c>
      <c r="C38" s="21"/>
      <c r="D38" s="60"/>
      <c r="E38" s="21" t="s">
        <v>106</v>
      </c>
      <c r="F38" s="39">
        <v>136</v>
      </c>
      <c r="G38" s="63"/>
      <c r="H38" s="63"/>
      <c r="I38" s="63"/>
      <c r="J38" s="63"/>
      <c r="K38" s="63"/>
      <c r="L38" s="63"/>
      <c r="M38" s="39">
        <v>19</v>
      </c>
      <c r="N38" s="63"/>
      <c r="O38" s="39"/>
      <c r="P38" s="63"/>
      <c r="Q38" s="63"/>
      <c r="R38" s="63"/>
      <c r="S38" s="55">
        <f t="shared" si="0"/>
        <v>155</v>
      </c>
      <c r="T38" s="21" t="s">
        <v>138</v>
      </c>
    </row>
    <row r="39" spans="1:20" x14ac:dyDescent="0.3">
      <c r="A39" s="35">
        <v>23243</v>
      </c>
      <c r="B39" s="11">
        <v>33</v>
      </c>
      <c r="C39" s="21"/>
      <c r="D39" s="60"/>
      <c r="E39" s="21" t="s">
        <v>210</v>
      </c>
      <c r="F39" s="39"/>
      <c r="G39" s="63">
        <v>276</v>
      </c>
      <c r="H39" s="63"/>
      <c r="I39" s="63"/>
      <c r="J39" s="63"/>
      <c r="K39" s="63"/>
      <c r="L39" s="63"/>
      <c r="M39" s="39">
        <v>19</v>
      </c>
      <c r="N39" s="63"/>
      <c r="O39" s="39"/>
      <c r="P39" s="63"/>
      <c r="Q39" s="63"/>
      <c r="R39" s="63"/>
      <c r="S39" s="55">
        <f t="shared" si="0"/>
        <v>295</v>
      </c>
      <c r="T39" s="21" t="s">
        <v>113</v>
      </c>
    </row>
    <row r="40" spans="1:20" x14ac:dyDescent="0.3">
      <c r="A40" s="35">
        <v>16629</v>
      </c>
      <c r="B40" s="11">
        <v>34</v>
      </c>
      <c r="C40" s="21"/>
      <c r="D40" s="21"/>
      <c r="E40" s="21" t="s">
        <v>211</v>
      </c>
      <c r="F40" s="39"/>
      <c r="G40" s="63"/>
      <c r="H40" s="63"/>
      <c r="I40" s="63"/>
      <c r="J40" s="63"/>
      <c r="K40" s="63"/>
      <c r="L40" s="63"/>
      <c r="M40" s="39">
        <v>19</v>
      </c>
      <c r="N40" s="63"/>
      <c r="O40" s="39"/>
      <c r="P40" s="63"/>
      <c r="Q40" s="63"/>
      <c r="R40" s="63"/>
      <c r="S40" s="55">
        <f t="shared" si="0"/>
        <v>19</v>
      </c>
      <c r="T40" s="21" t="s">
        <v>212</v>
      </c>
    </row>
    <row r="41" spans="1:20" x14ac:dyDescent="0.3">
      <c r="A41" s="35">
        <v>24145</v>
      </c>
      <c r="B41" s="11">
        <v>35</v>
      </c>
      <c r="C41" s="21"/>
      <c r="D41" s="21"/>
      <c r="E41" s="21" t="s">
        <v>56</v>
      </c>
      <c r="F41" s="39"/>
      <c r="G41" s="63">
        <v>276</v>
      </c>
      <c r="H41" s="63"/>
      <c r="I41" s="63"/>
      <c r="J41" s="63"/>
      <c r="K41" s="63"/>
      <c r="L41" s="63"/>
      <c r="M41" s="39"/>
      <c r="N41" s="63">
        <v>38</v>
      </c>
      <c r="O41" s="39"/>
      <c r="P41" s="63"/>
      <c r="Q41" s="63"/>
      <c r="R41" s="63"/>
      <c r="S41" s="55">
        <f t="shared" si="0"/>
        <v>314</v>
      </c>
      <c r="T41" s="21" t="s">
        <v>213</v>
      </c>
    </row>
    <row r="42" spans="1:20" x14ac:dyDescent="0.3">
      <c r="A42" s="35">
        <v>24702</v>
      </c>
      <c r="B42" s="11">
        <v>36</v>
      </c>
      <c r="C42" s="21"/>
      <c r="D42" s="21"/>
      <c r="E42" s="21" t="s">
        <v>110</v>
      </c>
      <c r="F42" s="39"/>
      <c r="G42" s="63"/>
      <c r="H42" s="63"/>
      <c r="I42" s="63"/>
      <c r="J42" s="63"/>
      <c r="K42" s="63">
        <v>376</v>
      </c>
      <c r="L42" s="63"/>
      <c r="M42" s="39"/>
      <c r="N42" s="63"/>
      <c r="O42" s="39"/>
      <c r="P42" s="63"/>
      <c r="Q42" s="63"/>
      <c r="R42" s="63">
        <v>49</v>
      </c>
      <c r="S42" s="55">
        <f t="shared" si="0"/>
        <v>425</v>
      </c>
      <c r="T42" s="21" t="s">
        <v>194</v>
      </c>
    </row>
    <row r="43" spans="1:20" x14ac:dyDescent="0.3">
      <c r="A43" s="35">
        <v>19830</v>
      </c>
      <c r="B43" s="11">
        <v>37</v>
      </c>
      <c r="C43" s="21"/>
      <c r="D43" s="21"/>
      <c r="E43" s="21" t="s">
        <v>214</v>
      </c>
      <c r="F43" s="39"/>
      <c r="G43" s="63"/>
      <c r="H43" s="63"/>
      <c r="I43" s="63"/>
      <c r="J43" s="63"/>
      <c r="K43" s="63"/>
      <c r="L43" s="63"/>
      <c r="M43" s="39"/>
      <c r="N43" s="63"/>
      <c r="O43" s="39">
        <v>24</v>
      </c>
      <c r="P43" s="63"/>
      <c r="Q43" s="63"/>
      <c r="R43" s="63"/>
      <c r="S43" s="55">
        <f t="shared" si="0"/>
        <v>24</v>
      </c>
      <c r="T43" s="21" t="s">
        <v>215</v>
      </c>
    </row>
    <row r="44" spans="1:20" x14ac:dyDescent="0.3">
      <c r="A44" s="35">
        <v>25691</v>
      </c>
      <c r="B44" s="11">
        <v>38</v>
      </c>
      <c r="C44" s="21"/>
      <c r="D44" s="21"/>
      <c r="E44" s="21" t="s">
        <v>216</v>
      </c>
      <c r="F44" s="39">
        <v>136</v>
      </c>
      <c r="G44" s="63"/>
      <c r="H44" s="63"/>
      <c r="I44" s="63"/>
      <c r="J44" s="63"/>
      <c r="K44" s="63"/>
      <c r="L44" s="63"/>
      <c r="M44" s="39">
        <v>19</v>
      </c>
      <c r="N44" s="63"/>
      <c r="O44" s="39"/>
      <c r="P44" s="63"/>
      <c r="Q44" s="63"/>
      <c r="R44" s="63"/>
      <c r="S44" s="55">
        <f t="shared" si="0"/>
        <v>155</v>
      </c>
      <c r="T44" s="21" t="s">
        <v>217</v>
      </c>
    </row>
    <row r="45" spans="1:20" x14ac:dyDescent="0.3">
      <c r="A45" s="35">
        <v>20265</v>
      </c>
      <c r="B45" s="11">
        <v>39</v>
      </c>
      <c r="C45" s="21"/>
      <c r="D45" s="21"/>
      <c r="E45" s="21" t="s">
        <v>218</v>
      </c>
      <c r="F45" s="39"/>
      <c r="G45" s="63"/>
      <c r="H45" s="63"/>
      <c r="I45" s="63">
        <v>145</v>
      </c>
      <c r="J45" s="63"/>
      <c r="K45" s="63"/>
      <c r="L45" s="63"/>
      <c r="M45" s="39"/>
      <c r="N45" s="63"/>
      <c r="O45" s="39">
        <v>24</v>
      </c>
      <c r="P45" s="63"/>
      <c r="Q45" s="63"/>
      <c r="R45" s="63"/>
      <c r="S45" s="55">
        <f t="shared" si="0"/>
        <v>169</v>
      </c>
      <c r="T45" s="21"/>
    </row>
    <row r="46" spans="1:20" x14ac:dyDescent="0.3">
      <c r="A46" s="35">
        <v>18011</v>
      </c>
      <c r="B46" s="11">
        <v>40</v>
      </c>
      <c r="C46" s="21"/>
      <c r="D46" s="21"/>
      <c r="E46" s="21" t="s">
        <v>218</v>
      </c>
      <c r="F46" s="39"/>
      <c r="G46" s="63"/>
      <c r="H46" s="63"/>
      <c r="I46" s="63">
        <v>145</v>
      </c>
      <c r="J46" s="63"/>
      <c r="K46" s="63"/>
      <c r="L46" s="63"/>
      <c r="M46" s="39"/>
      <c r="N46" s="63"/>
      <c r="O46" s="39">
        <v>24</v>
      </c>
      <c r="P46" s="63"/>
      <c r="Q46" s="63"/>
      <c r="R46" s="63"/>
      <c r="S46" s="55">
        <f t="shared" si="0"/>
        <v>169</v>
      </c>
      <c r="T46" s="21" t="s">
        <v>219</v>
      </c>
    </row>
    <row r="47" spans="1:20" x14ac:dyDescent="0.3">
      <c r="A47" s="35">
        <v>14844</v>
      </c>
      <c r="B47" s="11">
        <v>41</v>
      </c>
      <c r="C47" s="21"/>
      <c r="D47" s="21"/>
      <c r="E47" s="21" t="s">
        <v>220</v>
      </c>
      <c r="F47" s="39"/>
      <c r="G47" s="63"/>
      <c r="H47" s="63"/>
      <c r="I47" s="63"/>
      <c r="J47" s="63"/>
      <c r="K47" s="63"/>
      <c r="L47" s="63"/>
      <c r="M47" s="39"/>
      <c r="N47" s="63"/>
      <c r="O47" s="39">
        <v>24</v>
      </c>
      <c r="P47" s="63"/>
      <c r="Q47" s="63"/>
      <c r="R47" s="63"/>
      <c r="S47" s="55">
        <f t="shared" si="0"/>
        <v>24</v>
      </c>
      <c r="T47" s="21" t="s">
        <v>221</v>
      </c>
    </row>
    <row r="48" spans="1:20" x14ac:dyDescent="0.3">
      <c r="A48" s="35">
        <v>21445</v>
      </c>
      <c r="B48" s="11">
        <v>42</v>
      </c>
      <c r="C48" s="21"/>
      <c r="D48" s="21"/>
      <c r="E48" s="21" t="s">
        <v>40</v>
      </c>
      <c r="F48" s="39">
        <v>136</v>
      </c>
      <c r="G48" s="63"/>
      <c r="H48" s="63"/>
      <c r="I48" s="63"/>
      <c r="J48" s="63"/>
      <c r="K48" s="63"/>
      <c r="L48" s="63"/>
      <c r="M48" s="39">
        <v>19</v>
      </c>
      <c r="N48" s="63"/>
      <c r="O48" s="39"/>
      <c r="P48" s="63"/>
      <c r="Q48" s="63"/>
      <c r="R48" s="63"/>
      <c r="S48" s="55">
        <f t="shared" si="0"/>
        <v>155</v>
      </c>
      <c r="T48" s="21" t="s">
        <v>222</v>
      </c>
    </row>
    <row r="49" spans="1:20" x14ac:dyDescent="0.3">
      <c r="A49" s="35">
        <v>13564</v>
      </c>
      <c r="B49" s="11">
        <v>43</v>
      </c>
      <c r="C49" s="21"/>
      <c r="D49" s="21"/>
      <c r="E49" s="21" t="s">
        <v>85</v>
      </c>
      <c r="F49" s="39"/>
      <c r="G49" s="63"/>
      <c r="H49" s="63"/>
      <c r="I49" s="63">
        <v>145</v>
      </c>
      <c r="J49" s="63"/>
      <c r="K49" s="63"/>
      <c r="L49" s="63"/>
      <c r="M49" s="39"/>
      <c r="N49" s="63"/>
      <c r="O49" s="39">
        <v>24</v>
      </c>
      <c r="P49" s="63"/>
      <c r="Q49" s="55"/>
      <c r="R49" s="63"/>
      <c r="S49" s="55">
        <f t="shared" si="0"/>
        <v>169</v>
      </c>
      <c r="T49" s="21" t="s">
        <v>223</v>
      </c>
    </row>
    <row r="50" spans="1:20" x14ac:dyDescent="0.3">
      <c r="A50" s="35">
        <v>24579</v>
      </c>
      <c r="B50" s="11">
        <v>44</v>
      </c>
      <c r="C50" s="21"/>
      <c r="D50" s="21"/>
      <c r="E50" s="21" t="s">
        <v>224</v>
      </c>
      <c r="F50" s="39">
        <v>136</v>
      </c>
      <c r="G50" s="63"/>
      <c r="H50" s="63"/>
      <c r="I50" s="63"/>
      <c r="J50" s="63"/>
      <c r="K50" s="63"/>
      <c r="L50" s="63"/>
      <c r="M50" s="39"/>
      <c r="N50" s="63">
        <v>38</v>
      </c>
      <c r="O50" s="39"/>
      <c r="P50" s="63"/>
      <c r="Q50" s="55"/>
      <c r="R50" s="63"/>
      <c r="S50" s="55">
        <f t="shared" si="0"/>
        <v>174</v>
      </c>
      <c r="T50" s="21" t="s">
        <v>225</v>
      </c>
    </row>
    <row r="51" spans="1:20" x14ac:dyDescent="0.3">
      <c r="A51" s="35">
        <v>14521</v>
      </c>
      <c r="B51" s="11">
        <v>45</v>
      </c>
      <c r="C51" s="21"/>
      <c r="D51" s="21"/>
      <c r="E51" s="21" t="s">
        <v>211</v>
      </c>
      <c r="F51" s="39"/>
      <c r="G51" s="63"/>
      <c r="H51" s="63"/>
      <c r="I51" s="63"/>
      <c r="J51" s="63"/>
      <c r="K51" s="63"/>
      <c r="L51" s="63"/>
      <c r="M51" s="39">
        <v>19</v>
      </c>
      <c r="N51" s="63"/>
      <c r="O51" s="39"/>
      <c r="P51" s="63"/>
      <c r="Q51" s="63"/>
      <c r="R51" s="63"/>
      <c r="S51" s="55">
        <f t="shared" si="0"/>
        <v>19</v>
      </c>
      <c r="T51" s="21"/>
    </row>
    <row r="52" spans="1:20" x14ac:dyDescent="0.3">
      <c r="A52" s="35">
        <v>16286</v>
      </c>
      <c r="B52" s="11">
        <v>46</v>
      </c>
      <c r="C52" s="21"/>
      <c r="D52" s="21"/>
      <c r="E52" s="21" t="s">
        <v>211</v>
      </c>
      <c r="F52" s="39"/>
      <c r="G52" s="63"/>
      <c r="H52" s="63"/>
      <c r="I52" s="63"/>
      <c r="J52" s="63"/>
      <c r="K52" s="63"/>
      <c r="L52" s="63"/>
      <c r="M52" s="39">
        <v>19</v>
      </c>
      <c r="N52" s="63"/>
      <c r="O52" s="39"/>
      <c r="P52" s="63"/>
      <c r="Q52" s="63"/>
      <c r="R52" s="63"/>
      <c r="S52" s="55">
        <f t="shared" si="0"/>
        <v>19</v>
      </c>
      <c r="T52" s="21" t="s">
        <v>68</v>
      </c>
    </row>
    <row r="53" spans="1:20" x14ac:dyDescent="0.3">
      <c r="A53" s="35">
        <v>25762</v>
      </c>
      <c r="B53" s="11">
        <v>47</v>
      </c>
      <c r="C53" s="21"/>
      <c r="D53" s="21"/>
      <c r="E53" s="21" t="s">
        <v>56</v>
      </c>
      <c r="F53" s="39"/>
      <c r="G53" s="63">
        <v>276</v>
      </c>
      <c r="H53" s="63"/>
      <c r="I53" s="63"/>
      <c r="J53" s="63"/>
      <c r="K53" s="63"/>
      <c r="L53" s="63"/>
      <c r="M53" s="39"/>
      <c r="N53" s="63">
        <v>38</v>
      </c>
      <c r="O53" s="39"/>
      <c r="P53" s="63"/>
      <c r="Q53" s="63"/>
      <c r="R53" s="63"/>
      <c r="S53" s="55">
        <f t="shared" si="0"/>
        <v>314</v>
      </c>
      <c r="T53" s="21" t="s">
        <v>226</v>
      </c>
    </row>
    <row r="54" spans="1:20" x14ac:dyDescent="0.3">
      <c r="A54" s="35">
        <v>23081</v>
      </c>
      <c r="B54" s="11">
        <v>48</v>
      </c>
      <c r="C54" s="21"/>
      <c r="D54" s="21"/>
      <c r="E54" s="21" t="s">
        <v>40</v>
      </c>
      <c r="F54" s="39">
        <v>136</v>
      </c>
      <c r="G54" s="63"/>
      <c r="H54" s="63"/>
      <c r="I54" s="63"/>
      <c r="J54" s="63"/>
      <c r="K54" s="63"/>
      <c r="L54" s="63"/>
      <c r="M54" s="39">
        <v>19</v>
      </c>
      <c r="N54" s="63"/>
      <c r="O54" s="39"/>
      <c r="P54" s="63"/>
      <c r="Q54" s="63"/>
      <c r="R54" s="63"/>
      <c r="S54" s="55">
        <f t="shared" si="0"/>
        <v>155</v>
      </c>
      <c r="T54" s="21" t="s">
        <v>227</v>
      </c>
    </row>
    <row r="55" spans="1:20" x14ac:dyDescent="0.3">
      <c r="A55" s="35">
        <v>25829</v>
      </c>
      <c r="B55" s="11">
        <v>49</v>
      </c>
      <c r="E55" t="s">
        <v>56</v>
      </c>
      <c r="F55" s="39"/>
      <c r="G55" s="63">
        <v>276</v>
      </c>
      <c r="H55" s="63"/>
      <c r="I55" s="63"/>
      <c r="J55" s="63"/>
      <c r="K55" s="63"/>
      <c r="L55" s="63"/>
      <c r="M55" s="39"/>
      <c r="N55" s="63">
        <v>38</v>
      </c>
      <c r="O55" s="39"/>
      <c r="P55" s="63"/>
      <c r="Q55" s="63"/>
      <c r="R55" s="63"/>
      <c r="S55" s="55">
        <f t="shared" si="0"/>
        <v>314</v>
      </c>
      <c r="T55" t="s">
        <v>99</v>
      </c>
    </row>
    <row r="56" spans="1:20" x14ac:dyDescent="0.3">
      <c r="A56" s="35">
        <v>22225</v>
      </c>
      <c r="B56" s="11">
        <v>50</v>
      </c>
      <c r="C56" s="21"/>
      <c r="D56" s="21"/>
      <c r="E56" s="21" t="s">
        <v>40</v>
      </c>
      <c r="F56" s="39">
        <v>136</v>
      </c>
      <c r="G56" s="63"/>
      <c r="H56" s="63"/>
      <c r="I56" s="63"/>
      <c r="J56" s="63"/>
      <c r="K56" s="63"/>
      <c r="L56" s="63"/>
      <c r="M56" s="39">
        <v>19</v>
      </c>
      <c r="N56" s="63"/>
      <c r="O56" s="39"/>
      <c r="P56" s="63"/>
      <c r="Q56" s="63"/>
      <c r="R56" s="63"/>
      <c r="S56" s="55">
        <f t="shared" si="0"/>
        <v>155</v>
      </c>
      <c r="T56" s="21" t="s">
        <v>114</v>
      </c>
    </row>
    <row r="57" spans="1:20" x14ac:dyDescent="0.3">
      <c r="A57" s="45">
        <v>24995</v>
      </c>
      <c r="B57" s="11">
        <v>51</v>
      </c>
      <c r="C57" s="21"/>
      <c r="D57" s="21"/>
      <c r="E57" s="21" t="s">
        <v>56</v>
      </c>
      <c r="F57" s="39"/>
      <c r="G57" s="63">
        <v>276</v>
      </c>
      <c r="H57" s="63"/>
      <c r="I57" s="63"/>
      <c r="J57" s="63"/>
      <c r="K57" s="63"/>
      <c r="L57" s="63"/>
      <c r="M57" s="39"/>
      <c r="N57" s="63">
        <v>38</v>
      </c>
      <c r="O57" s="39"/>
      <c r="P57" s="63"/>
      <c r="Q57" s="63"/>
      <c r="R57" s="63"/>
      <c r="S57" s="55">
        <f>SUM(G57:R57)</f>
        <v>314</v>
      </c>
      <c r="T57" s="21" t="s">
        <v>97</v>
      </c>
    </row>
    <row r="58" spans="1:20" x14ac:dyDescent="0.3">
      <c r="A58" s="35">
        <v>21825</v>
      </c>
      <c r="B58" s="11">
        <v>52</v>
      </c>
      <c r="C58" s="21"/>
      <c r="D58" s="21"/>
      <c r="E58" s="21" t="s">
        <v>106</v>
      </c>
      <c r="F58" s="39">
        <v>136</v>
      </c>
      <c r="G58" s="63"/>
      <c r="H58" s="63"/>
      <c r="I58" s="63"/>
      <c r="J58" s="63"/>
      <c r="K58" s="63"/>
      <c r="L58" s="63"/>
      <c r="M58" s="39">
        <v>19</v>
      </c>
      <c r="N58" s="63"/>
      <c r="O58" s="39"/>
      <c r="P58" s="63"/>
      <c r="Q58" s="63"/>
      <c r="R58" s="63"/>
      <c r="S58" s="55">
        <f t="shared" ref="S58:S70" si="1">SUM(F58:R58)</f>
        <v>155</v>
      </c>
      <c r="T58" s="21" t="s">
        <v>228</v>
      </c>
    </row>
    <row r="59" spans="1:20" x14ac:dyDescent="0.3">
      <c r="A59" s="35">
        <v>22972</v>
      </c>
      <c r="B59" s="11">
        <v>53</v>
      </c>
      <c r="C59" s="21"/>
      <c r="D59" s="21"/>
      <c r="E59" s="21" t="s">
        <v>56</v>
      </c>
      <c r="F59" s="39"/>
      <c r="G59" s="63">
        <v>276</v>
      </c>
      <c r="H59" s="63"/>
      <c r="I59" s="63"/>
      <c r="J59" s="63"/>
      <c r="K59" s="63"/>
      <c r="L59" s="63"/>
      <c r="M59" s="39"/>
      <c r="N59" s="63">
        <v>38</v>
      </c>
      <c r="O59" s="39"/>
      <c r="P59" s="63"/>
      <c r="Q59" s="63"/>
      <c r="R59" s="63"/>
      <c r="S59" s="55">
        <f t="shared" si="1"/>
        <v>314</v>
      </c>
      <c r="T59" s="21" t="s">
        <v>89</v>
      </c>
    </row>
    <row r="60" spans="1:20" x14ac:dyDescent="0.3">
      <c r="A60" s="35">
        <v>15282</v>
      </c>
      <c r="B60" s="11">
        <v>54</v>
      </c>
      <c r="C60" s="21"/>
      <c r="D60" s="21"/>
      <c r="E60" s="21" t="s">
        <v>229</v>
      </c>
      <c r="F60" s="39"/>
      <c r="G60" s="63"/>
      <c r="H60" s="63"/>
      <c r="I60" s="63"/>
      <c r="J60" s="63"/>
      <c r="K60" s="63"/>
      <c r="L60" s="63"/>
      <c r="M60" s="39"/>
      <c r="N60" s="63">
        <v>38</v>
      </c>
      <c r="O60" s="39"/>
      <c r="P60" s="63"/>
      <c r="Q60" s="63"/>
      <c r="R60" s="63"/>
      <c r="S60" s="55">
        <f t="shared" si="1"/>
        <v>38</v>
      </c>
      <c r="T60" s="21"/>
    </row>
    <row r="61" spans="1:20" x14ac:dyDescent="0.3">
      <c r="A61" s="35">
        <v>23730</v>
      </c>
      <c r="B61" s="11">
        <v>55</v>
      </c>
      <c r="C61" s="21"/>
      <c r="D61" s="21"/>
      <c r="E61" s="21" t="s">
        <v>40</v>
      </c>
      <c r="F61" s="39">
        <v>136</v>
      </c>
      <c r="G61" s="63"/>
      <c r="H61" s="63"/>
      <c r="I61" s="63"/>
      <c r="J61" s="63"/>
      <c r="K61" s="63"/>
      <c r="L61" s="63"/>
      <c r="M61" s="39">
        <v>19</v>
      </c>
      <c r="N61" s="63"/>
      <c r="O61" s="39"/>
      <c r="P61" s="63"/>
      <c r="Q61" s="63"/>
      <c r="R61" s="63"/>
      <c r="S61" s="55">
        <f t="shared" si="1"/>
        <v>155</v>
      </c>
      <c r="T61" s="21" t="s">
        <v>230</v>
      </c>
    </row>
    <row r="62" spans="1:20" x14ac:dyDescent="0.3">
      <c r="A62" s="35">
        <v>23089</v>
      </c>
      <c r="B62" s="11">
        <v>56</v>
      </c>
      <c r="C62" s="21"/>
      <c r="D62" s="21"/>
      <c r="E62" s="21" t="s">
        <v>40</v>
      </c>
      <c r="F62" s="39">
        <v>136</v>
      </c>
      <c r="G62" s="63"/>
      <c r="H62" s="63"/>
      <c r="I62" s="63"/>
      <c r="J62" s="63"/>
      <c r="K62" s="63"/>
      <c r="L62" s="63"/>
      <c r="M62" s="39">
        <v>19</v>
      </c>
      <c r="N62" s="63"/>
      <c r="O62" s="39"/>
      <c r="P62" s="63"/>
      <c r="Q62" s="63"/>
      <c r="R62" s="63"/>
      <c r="S62" s="55">
        <f t="shared" si="1"/>
        <v>155</v>
      </c>
      <c r="T62" s="21" t="s">
        <v>102</v>
      </c>
    </row>
    <row r="63" spans="1:20" x14ac:dyDescent="0.3">
      <c r="A63" s="35">
        <v>41554</v>
      </c>
      <c r="B63" s="11">
        <v>57</v>
      </c>
      <c r="C63" s="21"/>
      <c r="D63" s="21"/>
      <c r="E63" s="21" t="s">
        <v>40</v>
      </c>
      <c r="F63" s="39">
        <v>136</v>
      </c>
      <c r="G63" s="63"/>
      <c r="H63" s="63"/>
      <c r="I63" s="63"/>
      <c r="J63" s="63"/>
      <c r="K63" s="63"/>
      <c r="L63" s="63"/>
      <c r="M63" s="39">
        <v>19</v>
      </c>
      <c r="N63" s="63"/>
      <c r="O63" s="39"/>
      <c r="P63" s="63"/>
      <c r="Q63" s="63"/>
      <c r="R63" s="63"/>
      <c r="S63" s="55">
        <f t="shared" si="1"/>
        <v>155</v>
      </c>
      <c r="T63" s="21" t="s">
        <v>86</v>
      </c>
    </row>
    <row r="64" spans="1:20" x14ac:dyDescent="0.3">
      <c r="A64" s="35">
        <v>21745</v>
      </c>
      <c r="B64" s="11">
        <v>58</v>
      </c>
      <c r="C64" s="21"/>
      <c r="D64" s="21"/>
      <c r="E64" s="21" t="s">
        <v>40</v>
      </c>
      <c r="F64" s="39">
        <v>136</v>
      </c>
      <c r="G64" s="63"/>
      <c r="H64" s="63"/>
      <c r="I64" s="63"/>
      <c r="J64" s="63"/>
      <c r="K64" s="63"/>
      <c r="L64" s="63"/>
      <c r="M64" s="39">
        <v>19</v>
      </c>
      <c r="N64" s="63"/>
      <c r="O64" s="39"/>
      <c r="P64" s="63"/>
      <c r="Q64" s="63"/>
      <c r="R64" s="63"/>
      <c r="S64" s="55">
        <f t="shared" si="1"/>
        <v>155</v>
      </c>
      <c r="T64" s="21" t="s">
        <v>231</v>
      </c>
    </row>
    <row r="65" spans="1:20" x14ac:dyDescent="0.3">
      <c r="A65" s="35">
        <v>23804</v>
      </c>
      <c r="B65" s="11">
        <v>59</v>
      </c>
      <c r="C65" s="21"/>
      <c r="D65" s="21"/>
      <c r="E65" s="21" t="s">
        <v>56</v>
      </c>
      <c r="F65" s="39"/>
      <c r="G65" s="63">
        <v>276</v>
      </c>
      <c r="H65" s="63"/>
      <c r="I65" s="63"/>
      <c r="J65" s="63"/>
      <c r="K65" s="63"/>
      <c r="L65" s="63"/>
      <c r="M65" s="39"/>
      <c r="N65" s="63">
        <v>38</v>
      </c>
      <c r="O65" s="39"/>
      <c r="P65" s="63"/>
      <c r="Q65" s="63"/>
      <c r="R65" s="63"/>
      <c r="S65" s="55">
        <f t="shared" si="1"/>
        <v>314</v>
      </c>
      <c r="T65" s="21" t="s">
        <v>89</v>
      </c>
    </row>
    <row r="66" spans="1:20" x14ac:dyDescent="0.3">
      <c r="A66" s="35">
        <v>23164</v>
      </c>
      <c r="B66" s="11">
        <v>60</v>
      </c>
      <c r="E66" t="s">
        <v>40</v>
      </c>
      <c r="F66" s="39">
        <v>136</v>
      </c>
      <c r="G66" s="63"/>
      <c r="H66" s="63"/>
      <c r="I66" s="63"/>
      <c r="J66" s="63"/>
      <c r="K66" s="63"/>
      <c r="L66" s="63"/>
      <c r="M66" s="39">
        <v>19</v>
      </c>
      <c r="N66" s="63"/>
      <c r="O66" s="39"/>
      <c r="P66" s="63"/>
      <c r="Q66" s="63"/>
      <c r="R66" s="63"/>
      <c r="S66" s="55">
        <f t="shared" si="1"/>
        <v>155</v>
      </c>
      <c r="T66" t="s">
        <v>232</v>
      </c>
    </row>
    <row r="67" spans="1:20" x14ac:dyDescent="0.3">
      <c r="A67" s="35">
        <v>17188</v>
      </c>
      <c r="B67" s="11">
        <v>61</v>
      </c>
      <c r="C67" s="21"/>
      <c r="D67" s="21"/>
      <c r="E67" s="21" t="s">
        <v>209</v>
      </c>
      <c r="F67" s="39"/>
      <c r="G67" s="63"/>
      <c r="H67" s="63"/>
      <c r="I67" s="63"/>
      <c r="J67" s="63"/>
      <c r="K67" s="63"/>
      <c r="L67" s="63"/>
      <c r="M67" s="39"/>
      <c r="N67" s="63">
        <v>38</v>
      </c>
      <c r="O67" s="39"/>
      <c r="P67" s="63"/>
      <c r="Q67" s="63"/>
      <c r="R67" s="63"/>
      <c r="S67" s="55">
        <f t="shared" si="1"/>
        <v>38</v>
      </c>
      <c r="T67" s="21" t="s">
        <v>171</v>
      </c>
    </row>
    <row r="68" spans="1:20" x14ac:dyDescent="0.3">
      <c r="A68" s="35">
        <v>23495</v>
      </c>
      <c r="B68" s="11">
        <v>62</v>
      </c>
      <c r="C68" s="21"/>
      <c r="D68" s="21"/>
      <c r="E68" s="21" t="s">
        <v>233</v>
      </c>
      <c r="F68" s="39"/>
      <c r="G68" s="63"/>
      <c r="H68" s="63"/>
      <c r="I68" s="63"/>
      <c r="J68" s="63"/>
      <c r="K68" s="63">
        <v>376</v>
      </c>
      <c r="L68" s="63"/>
      <c r="M68" s="39"/>
      <c r="N68" s="63"/>
      <c r="O68" s="39"/>
      <c r="P68" s="63"/>
      <c r="Q68" s="63"/>
      <c r="R68" s="63">
        <v>49</v>
      </c>
      <c r="S68" s="55">
        <f t="shared" si="1"/>
        <v>425</v>
      </c>
      <c r="T68" s="21"/>
    </row>
    <row r="69" spans="1:20" x14ac:dyDescent="0.3">
      <c r="A69" s="35">
        <v>23247</v>
      </c>
      <c r="B69" s="11">
        <v>63</v>
      </c>
      <c r="C69" s="21"/>
      <c r="D69" s="21"/>
      <c r="E69" s="21" t="s">
        <v>40</v>
      </c>
      <c r="F69" s="39">
        <v>136</v>
      </c>
      <c r="G69" s="63"/>
      <c r="H69" s="63"/>
      <c r="I69" s="63"/>
      <c r="J69" s="63"/>
      <c r="K69" s="63"/>
      <c r="L69" s="63"/>
      <c r="M69" s="39">
        <v>19</v>
      </c>
      <c r="N69" s="63"/>
      <c r="O69" s="39"/>
      <c r="P69" s="63"/>
      <c r="Q69" s="63"/>
      <c r="R69" s="63"/>
      <c r="S69" s="55">
        <f t="shared" si="1"/>
        <v>155</v>
      </c>
      <c r="T69" s="21" t="s">
        <v>234</v>
      </c>
    </row>
    <row r="70" spans="1:20" x14ac:dyDescent="0.3">
      <c r="A70" s="87">
        <v>16061</v>
      </c>
      <c r="B70" s="11">
        <v>64</v>
      </c>
      <c r="C70" s="88"/>
      <c r="D70" s="88"/>
      <c r="E70" s="88" t="s">
        <v>211</v>
      </c>
      <c r="F70" s="89"/>
      <c r="G70" s="90"/>
      <c r="H70" s="90"/>
      <c r="I70" s="90"/>
      <c r="J70" s="90"/>
      <c r="K70" s="90"/>
      <c r="L70" s="90"/>
      <c r="M70" s="89">
        <v>19</v>
      </c>
      <c r="N70" s="90"/>
      <c r="O70" s="89"/>
      <c r="P70" s="90"/>
      <c r="Q70" s="90"/>
      <c r="R70" s="90"/>
      <c r="S70" s="55">
        <f t="shared" si="1"/>
        <v>19</v>
      </c>
      <c r="T70" s="77" t="s">
        <v>235</v>
      </c>
    </row>
    <row r="71" spans="1:20" x14ac:dyDescent="0.3">
      <c r="A71" s="87">
        <v>22462</v>
      </c>
      <c r="B71" s="11">
        <v>65</v>
      </c>
      <c r="C71" s="88"/>
      <c r="D71" s="88"/>
      <c r="E71" s="88" t="s">
        <v>40</v>
      </c>
      <c r="F71" s="89">
        <v>136</v>
      </c>
      <c r="G71" s="90"/>
      <c r="H71" s="90"/>
      <c r="I71" s="90"/>
      <c r="J71" s="90"/>
      <c r="K71" s="90"/>
      <c r="L71" s="90"/>
      <c r="M71" s="89">
        <v>19</v>
      </c>
      <c r="N71" s="90"/>
      <c r="O71" s="89"/>
      <c r="P71" s="90"/>
      <c r="Q71" s="90"/>
      <c r="R71" s="90"/>
      <c r="S71" s="55">
        <v>155</v>
      </c>
      <c r="T71" s="77" t="s">
        <v>164</v>
      </c>
    </row>
    <row r="72" spans="1:20" x14ac:dyDescent="0.3">
      <c r="A72" s="35">
        <v>15021</v>
      </c>
      <c r="B72" s="11">
        <v>66</v>
      </c>
      <c r="C72" s="21"/>
      <c r="D72" s="21"/>
      <c r="E72" s="21" t="s">
        <v>236</v>
      </c>
      <c r="F72" s="39"/>
      <c r="G72" s="63"/>
      <c r="H72" s="63"/>
      <c r="I72" s="63"/>
      <c r="J72" s="63">
        <v>245</v>
      </c>
      <c r="K72" s="63"/>
      <c r="L72" s="63"/>
      <c r="M72" s="39"/>
      <c r="N72" s="63"/>
      <c r="O72" s="39"/>
      <c r="P72" s="63">
        <v>35</v>
      </c>
      <c r="Q72" s="63"/>
      <c r="R72" s="63"/>
      <c r="S72" s="55">
        <f>SUM(F72:R72)</f>
        <v>280</v>
      </c>
      <c r="T72" s="21" t="s">
        <v>237</v>
      </c>
    </row>
    <row r="73" spans="1:20" x14ac:dyDescent="0.3">
      <c r="A73" s="35">
        <v>18252</v>
      </c>
      <c r="B73" s="11">
        <v>67</v>
      </c>
      <c r="C73" s="21"/>
      <c r="D73" s="21"/>
      <c r="E73" s="21" t="s">
        <v>85</v>
      </c>
      <c r="F73" s="39"/>
      <c r="G73" s="63"/>
      <c r="H73" s="63"/>
      <c r="I73" s="63">
        <v>145</v>
      </c>
      <c r="J73" s="63"/>
      <c r="K73" s="63"/>
      <c r="L73" s="63"/>
      <c r="M73" s="39"/>
      <c r="N73" s="63"/>
      <c r="O73" s="39">
        <v>24</v>
      </c>
      <c r="P73" s="63"/>
      <c r="Q73" s="63"/>
      <c r="R73" s="63"/>
      <c r="S73" s="55">
        <f>SUM(F73:R73)</f>
        <v>169</v>
      </c>
      <c r="T73" s="21" t="s">
        <v>238</v>
      </c>
    </row>
    <row r="74" spans="1:20" x14ac:dyDescent="0.3">
      <c r="A74" s="35">
        <v>26716</v>
      </c>
      <c r="B74" s="11">
        <v>68</v>
      </c>
      <c r="C74" s="21"/>
      <c r="D74" s="21"/>
      <c r="E74" s="21" t="s">
        <v>110</v>
      </c>
      <c r="F74" s="39"/>
      <c r="G74" s="63"/>
      <c r="H74" s="63"/>
      <c r="I74" s="63"/>
      <c r="J74" s="63"/>
      <c r="K74" s="63">
        <v>376</v>
      </c>
      <c r="L74" s="63"/>
      <c r="M74" s="39"/>
      <c r="N74" s="63"/>
      <c r="O74" s="39"/>
      <c r="P74" s="63"/>
      <c r="Q74" s="63"/>
      <c r="R74" s="63">
        <v>49</v>
      </c>
      <c r="S74" s="55">
        <v>425</v>
      </c>
      <c r="T74" s="21" t="s">
        <v>57</v>
      </c>
    </row>
    <row r="75" spans="1:20" x14ac:dyDescent="0.3">
      <c r="A75" s="35">
        <v>24300</v>
      </c>
      <c r="B75" s="11">
        <v>69</v>
      </c>
      <c r="C75" s="21"/>
      <c r="D75" s="21"/>
      <c r="E75" s="21" t="s">
        <v>78</v>
      </c>
      <c r="F75" s="39"/>
      <c r="G75" s="63"/>
      <c r="H75" s="63"/>
      <c r="I75" s="63"/>
      <c r="J75" s="63"/>
      <c r="K75" s="63">
        <v>376</v>
      </c>
      <c r="L75" s="63"/>
      <c r="M75" s="39"/>
      <c r="N75" s="63"/>
      <c r="O75" s="39"/>
      <c r="P75" s="63"/>
      <c r="Q75" s="63"/>
      <c r="R75" s="63">
        <v>49</v>
      </c>
      <c r="S75" s="55">
        <f t="shared" ref="S75:S86" si="2">SUM(F75:R75)</f>
        <v>425</v>
      </c>
      <c r="T75" s="21" t="s">
        <v>239</v>
      </c>
    </row>
    <row r="76" spans="1:20" x14ac:dyDescent="0.3">
      <c r="A76" s="35">
        <v>15966</v>
      </c>
      <c r="B76" s="11">
        <v>70</v>
      </c>
      <c r="C76" s="21"/>
      <c r="D76" s="21"/>
      <c r="E76" s="21" t="s">
        <v>209</v>
      </c>
      <c r="F76" s="39"/>
      <c r="G76" s="63"/>
      <c r="H76" s="63"/>
      <c r="I76" s="63"/>
      <c r="J76" s="63"/>
      <c r="K76" s="63"/>
      <c r="L76" s="63"/>
      <c r="M76" s="39"/>
      <c r="N76" s="63">
        <v>38</v>
      </c>
      <c r="O76" s="39"/>
      <c r="P76" s="63"/>
      <c r="Q76" s="63"/>
      <c r="R76" s="63"/>
      <c r="S76" s="55">
        <f t="shared" si="2"/>
        <v>38</v>
      </c>
      <c r="T76" s="21"/>
    </row>
    <row r="77" spans="1:20" x14ac:dyDescent="0.3">
      <c r="A77" s="35">
        <v>21858</v>
      </c>
      <c r="B77" s="11">
        <v>71</v>
      </c>
      <c r="C77" s="21"/>
      <c r="D77" s="21"/>
      <c r="E77" s="21" t="s">
        <v>240</v>
      </c>
      <c r="F77" s="39"/>
      <c r="G77" s="63"/>
      <c r="H77" s="63"/>
      <c r="I77" s="63"/>
      <c r="J77" s="63">
        <v>245</v>
      </c>
      <c r="K77" s="63"/>
      <c r="L77" s="63"/>
      <c r="M77" s="39"/>
      <c r="N77" s="63"/>
      <c r="O77" s="39"/>
      <c r="P77" s="63">
        <v>35</v>
      </c>
      <c r="Q77" s="63"/>
      <c r="R77" s="63"/>
      <c r="S77" s="55">
        <f t="shared" si="2"/>
        <v>280</v>
      </c>
      <c r="T77" s="21" t="s">
        <v>138</v>
      </c>
    </row>
    <row r="78" spans="1:20" x14ac:dyDescent="0.3">
      <c r="A78" s="35">
        <v>22467</v>
      </c>
      <c r="B78" s="11">
        <v>72</v>
      </c>
      <c r="C78" s="21"/>
      <c r="D78" s="21"/>
      <c r="E78" s="21" t="s">
        <v>49</v>
      </c>
      <c r="F78" s="39"/>
      <c r="G78" s="63">
        <v>276</v>
      </c>
      <c r="H78" s="63"/>
      <c r="I78" s="63"/>
      <c r="J78" s="63"/>
      <c r="K78" s="63"/>
      <c r="L78" s="63"/>
      <c r="M78" s="39"/>
      <c r="N78" s="63">
        <v>38</v>
      </c>
      <c r="O78" s="39"/>
      <c r="P78" s="63"/>
      <c r="Q78" s="63"/>
      <c r="R78" s="63"/>
      <c r="S78" s="55">
        <f t="shared" si="2"/>
        <v>314</v>
      </c>
      <c r="T78" s="21" t="s">
        <v>241</v>
      </c>
    </row>
    <row r="79" spans="1:20" x14ac:dyDescent="0.3">
      <c r="A79" s="35">
        <v>21885</v>
      </c>
      <c r="B79" s="11">
        <v>73</v>
      </c>
      <c r="C79" s="21"/>
      <c r="D79" s="21"/>
      <c r="E79" s="21" t="s">
        <v>40</v>
      </c>
      <c r="F79" s="39">
        <v>136</v>
      </c>
      <c r="G79" s="63"/>
      <c r="H79" s="63"/>
      <c r="I79" s="63"/>
      <c r="J79" s="63"/>
      <c r="K79" s="63"/>
      <c r="L79" s="63"/>
      <c r="M79" s="39">
        <v>19</v>
      </c>
      <c r="N79" s="63"/>
      <c r="O79" s="39"/>
      <c r="P79" s="63"/>
      <c r="Q79" s="63"/>
      <c r="R79" s="63"/>
      <c r="S79" s="55">
        <f t="shared" si="2"/>
        <v>155</v>
      </c>
      <c r="T79" s="21" t="s">
        <v>58</v>
      </c>
    </row>
    <row r="80" spans="1:20" x14ac:dyDescent="0.3">
      <c r="A80" s="35">
        <v>25516</v>
      </c>
      <c r="B80" s="11">
        <v>74</v>
      </c>
      <c r="C80" s="21"/>
      <c r="D80" s="21"/>
      <c r="E80" s="21" t="s">
        <v>242</v>
      </c>
      <c r="F80" s="39"/>
      <c r="G80" s="63">
        <v>276</v>
      </c>
      <c r="H80" s="63"/>
      <c r="I80" s="63"/>
      <c r="J80" s="63"/>
      <c r="K80" s="63"/>
      <c r="L80" s="63"/>
      <c r="M80" s="39"/>
      <c r="N80" s="63">
        <v>38</v>
      </c>
      <c r="O80" s="39"/>
      <c r="P80" s="63"/>
      <c r="Q80" s="63"/>
      <c r="R80" s="63"/>
      <c r="S80" s="55">
        <f t="shared" si="2"/>
        <v>314</v>
      </c>
      <c r="T80" s="21" t="s">
        <v>243</v>
      </c>
    </row>
    <row r="81" spans="1:20" x14ac:dyDescent="0.3">
      <c r="A81" s="35">
        <v>17799</v>
      </c>
      <c r="B81" s="11">
        <v>75</v>
      </c>
      <c r="C81" s="60"/>
      <c r="D81" s="60"/>
      <c r="E81" s="21" t="s">
        <v>209</v>
      </c>
      <c r="F81" s="39"/>
      <c r="G81" s="63"/>
      <c r="H81" s="63"/>
      <c r="I81" s="63"/>
      <c r="J81" s="63"/>
      <c r="K81" s="63"/>
      <c r="L81" s="63"/>
      <c r="M81" s="39"/>
      <c r="N81" s="63">
        <v>38</v>
      </c>
      <c r="O81" s="39"/>
      <c r="P81" s="63"/>
      <c r="Q81" s="63"/>
      <c r="R81" s="63"/>
      <c r="S81" s="55">
        <f t="shared" si="2"/>
        <v>38</v>
      </c>
      <c r="T81" s="21"/>
    </row>
    <row r="82" spans="1:20" x14ac:dyDescent="0.3">
      <c r="A82" s="35">
        <v>21910</v>
      </c>
      <c r="B82" s="11">
        <v>76</v>
      </c>
      <c r="C82" s="60"/>
      <c r="D82" s="60"/>
      <c r="E82" s="21" t="s">
        <v>244</v>
      </c>
      <c r="F82" s="39"/>
      <c r="G82" s="63"/>
      <c r="H82" s="63"/>
      <c r="I82" s="63">
        <v>145</v>
      </c>
      <c r="J82" s="63"/>
      <c r="K82" s="63"/>
      <c r="L82" s="63"/>
      <c r="M82" s="39"/>
      <c r="N82" s="63"/>
      <c r="O82" s="39">
        <v>24</v>
      </c>
      <c r="P82" s="63"/>
      <c r="Q82" s="63"/>
      <c r="R82" s="63"/>
      <c r="S82" s="55">
        <f t="shared" si="2"/>
        <v>169</v>
      </c>
      <c r="T82" s="21" t="s">
        <v>245</v>
      </c>
    </row>
    <row r="83" spans="1:20" x14ac:dyDescent="0.3">
      <c r="A83" s="35">
        <v>22362</v>
      </c>
      <c r="B83" s="11">
        <v>77</v>
      </c>
      <c r="C83" s="21"/>
      <c r="D83" s="21"/>
      <c r="E83" s="21" t="s">
        <v>40</v>
      </c>
      <c r="F83" s="39">
        <v>136</v>
      </c>
      <c r="G83" s="63"/>
      <c r="H83" s="63"/>
      <c r="I83" s="63"/>
      <c r="J83" s="63"/>
      <c r="K83" s="63"/>
      <c r="L83" s="63"/>
      <c r="M83" s="39">
        <v>19</v>
      </c>
      <c r="N83" s="63"/>
      <c r="O83" s="39"/>
      <c r="P83" s="63"/>
      <c r="Q83" s="63"/>
      <c r="R83" s="63"/>
      <c r="S83" s="55">
        <f t="shared" si="2"/>
        <v>155</v>
      </c>
      <c r="T83" s="64" t="s">
        <v>246</v>
      </c>
    </row>
    <row r="84" spans="1:20" x14ac:dyDescent="0.3">
      <c r="A84" s="35">
        <v>23395</v>
      </c>
      <c r="B84" s="11">
        <v>78</v>
      </c>
      <c r="C84" s="21"/>
      <c r="D84" s="21"/>
      <c r="E84" s="21" t="s">
        <v>40</v>
      </c>
      <c r="F84" s="39">
        <v>136</v>
      </c>
      <c r="G84" s="63"/>
      <c r="H84" s="63"/>
      <c r="I84" s="63"/>
      <c r="J84" s="63"/>
      <c r="K84" s="63"/>
      <c r="L84" s="63"/>
      <c r="M84" s="39">
        <v>19</v>
      </c>
      <c r="N84" s="63"/>
      <c r="O84" s="39"/>
      <c r="P84" s="63"/>
      <c r="Q84" s="63"/>
      <c r="R84" s="63"/>
      <c r="S84" s="55">
        <f t="shared" si="2"/>
        <v>155</v>
      </c>
      <c r="T84" s="64" t="s">
        <v>97</v>
      </c>
    </row>
    <row r="85" spans="1:20" x14ac:dyDescent="0.3">
      <c r="A85" s="35">
        <v>14093</v>
      </c>
      <c r="B85" s="11">
        <v>79</v>
      </c>
      <c r="C85" s="21"/>
      <c r="D85" s="21"/>
      <c r="E85" s="21" t="s">
        <v>211</v>
      </c>
      <c r="F85" s="39"/>
      <c r="G85" s="63"/>
      <c r="H85" s="63"/>
      <c r="I85" s="63"/>
      <c r="J85" s="63"/>
      <c r="K85" s="63"/>
      <c r="L85" s="63"/>
      <c r="M85" s="39">
        <v>19</v>
      </c>
      <c r="N85" s="63"/>
      <c r="O85" s="39"/>
      <c r="P85" s="63"/>
      <c r="Q85" s="63"/>
      <c r="R85" s="63"/>
      <c r="S85" s="55">
        <f t="shared" si="2"/>
        <v>19</v>
      </c>
      <c r="T85" s="21" t="s">
        <v>235</v>
      </c>
    </row>
    <row r="86" spans="1:20" x14ac:dyDescent="0.3">
      <c r="A86" s="35">
        <v>20383</v>
      </c>
      <c r="B86" s="11">
        <v>80</v>
      </c>
      <c r="C86" s="21"/>
      <c r="D86" s="21"/>
      <c r="E86" s="21" t="s">
        <v>247</v>
      </c>
      <c r="F86" s="39"/>
      <c r="G86" s="63"/>
      <c r="H86" s="63"/>
      <c r="I86" s="63"/>
      <c r="J86" s="63"/>
      <c r="K86" s="63"/>
      <c r="L86" s="63"/>
      <c r="M86" s="39"/>
      <c r="N86" s="63">
        <v>38</v>
      </c>
      <c r="O86" s="39"/>
      <c r="P86" s="63"/>
      <c r="Q86" s="63"/>
      <c r="R86" s="63"/>
      <c r="S86" s="55">
        <f t="shared" si="2"/>
        <v>38</v>
      </c>
      <c r="T86" s="21"/>
    </row>
    <row r="87" spans="1:20" x14ac:dyDescent="0.3">
      <c r="A87" s="35"/>
      <c r="B87" s="11"/>
      <c r="C87" s="21"/>
      <c r="D87" s="21"/>
      <c r="E87" s="21"/>
      <c r="F87" s="39"/>
      <c r="G87" s="63"/>
      <c r="H87" s="63"/>
      <c r="I87" s="63"/>
      <c r="J87" s="63"/>
      <c r="K87" s="63"/>
      <c r="L87" s="63"/>
      <c r="M87" s="39"/>
      <c r="N87" s="63"/>
      <c r="O87" s="39"/>
      <c r="P87" s="63"/>
      <c r="Q87" s="63"/>
      <c r="R87" s="63"/>
      <c r="S87" s="55"/>
      <c r="T87" s="21"/>
    </row>
    <row r="88" spans="1:20" x14ac:dyDescent="0.3">
      <c r="A88" s="35"/>
      <c r="B88" s="11"/>
      <c r="C88" s="21"/>
      <c r="D88" s="21"/>
      <c r="E88" s="21"/>
      <c r="F88" s="39"/>
      <c r="G88" s="63"/>
      <c r="H88" s="63"/>
      <c r="I88" s="63"/>
      <c r="J88" s="63"/>
      <c r="K88" s="63"/>
      <c r="L88" s="63"/>
      <c r="M88" s="39"/>
      <c r="N88" s="63"/>
      <c r="O88" s="39"/>
      <c r="P88" s="63"/>
      <c r="Q88" s="63"/>
      <c r="R88" s="63"/>
      <c r="S88" s="40"/>
      <c r="T88" s="21"/>
    </row>
    <row r="89" spans="1:20" ht="15" thickBot="1" x14ac:dyDescent="0.35">
      <c r="A89" s="35"/>
      <c r="B89" s="11"/>
      <c r="C89" s="7"/>
      <c r="D89" s="7"/>
      <c r="E89" s="21"/>
      <c r="F89" s="73">
        <f>SUM(F7:F88)</f>
        <v>3536</v>
      </c>
      <c r="G89" s="91">
        <f>SUM(G9:G88)</f>
        <v>4692</v>
      </c>
      <c r="H89" s="91">
        <f>SUM(H9:H88)</f>
        <v>472</v>
      </c>
      <c r="I89" s="91">
        <f>SUM(I9:I88)</f>
        <v>1740</v>
      </c>
      <c r="J89" s="91">
        <f>SUM(J9:J88)</f>
        <v>490</v>
      </c>
      <c r="K89" s="91">
        <f>SUM(K7:K88)</f>
        <v>2632</v>
      </c>
      <c r="L89" s="91"/>
      <c r="M89" s="73">
        <f>SUM(M9:M88)</f>
        <v>589</v>
      </c>
      <c r="N89" s="91">
        <f>SUM(N9:N88)</f>
        <v>912</v>
      </c>
      <c r="O89" s="91">
        <f>SUM(O9:O88)</f>
        <v>336</v>
      </c>
      <c r="P89" s="91">
        <f>SUM(P9:P88)</f>
        <v>70</v>
      </c>
      <c r="Q89" s="91">
        <f>SUM(Q9:Q88)</f>
        <v>0</v>
      </c>
      <c r="R89" s="91">
        <f>SUM(R7:R88)</f>
        <v>392</v>
      </c>
      <c r="S89" s="74">
        <f>SUM(S7:S88)</f>
        <v>16152</v>
      </c>
      <c r="T89" s="75">
        <f>SUM(F89:R89)-S89</f>
        <v>-291</v>
      </c>
    </row>
    <row r="90" spans="1:20" ht="15" thickTop="1" x14ac:dyDescent="0.3">
      <c r="A90" s="35"/>
      <c r="B90" s="11"/>
      <c r="C90" s="21"/>
      <c r="D90" s="21"/>
      <c r="E90" s="21"/>
      <c r="F90" s="39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40"/>
      <c r="T90" s="21"/>
    </row>
    <row r="91" spans="1:20" ht="15" thickBot="1" x14ac:dyDescent="0.35">
      <c r="A91" s="35"/>
      <c r="B91" s="11"/>
      <c r="C91" s="21"/>
      <c r="D91" s="21"/>
      <c r="E91" s="76" t="s">
        <v>184</v>
      </c>
      <c r="F91" s="39">
        <f t="shared" ref="F91:K91" si="3">F89/F4</f>
        <v>26</v>
      </c>
      <c r="G91" s="39">
        <f t="shared" si="3"/>
        <v>17</v>
      </c>
      <c r="H91" s="39">
        <f t="shared" si="3"/>
        <v>2</v>
      </c>
      <c r="I91" s="39">
        <f t="shared" si="3"/>
        <v>12</v>
      </c>
      <c r="J91" s="39">
        <f t="shared" si="3"/>
        <v>2</v>
      </c>
      <c r="K91" s="39">
        <f t="shared" si="3"/>
        <v>7</v>
      </c>
      <c r="L91" s="92" t="s">
        <v>248</v>
      </c>
      <c r="M91" s="39">
        <f t="shared" ref="M91:R91" si="4">M89/M4</f>
        <v>31</v>
      </c>
      <c r="N91" s="39">
        <f t="shared" si="4"/>
        <v>24</v>
      </c>
      <c r="O91" s="39">
        <f t="shared" si="4"/>
        <v>14</v>
      </c>
      <c r="P91" s="39">
        <f t="shared" si="4"/>
        <v>2</v>
      </c>
      <c r="Q91" s="39">
        <f t="shared" si="4"/>
        <v>0</v>
      </c>
      <c r="R91" s="39">
        <f t="shared" si="4"/>
        <v>8</v>
      </c>
      <c r="S91" s="55"/>
      <c r="T91" s="21"/>
    </row>
    <row r="92" spans="1:20" ht="15" thickTop="1" x14ac:dyDescent="0.3">
      <c r="A92" s="35"/>
      <c r="B92" s="11"/>
      <c r="C92" s="21"/>
      <c r="D92" s="21"/>
      <c r="E92" s="76"/>
      <c r="F92" s="39"/>
      <c r="G92" s="39"/>
      <c r="H92" s="39"/>
      <c r="I92" s="39"/>
      <c r="J92" s="39"/>
      <c r="K92" s="39"/>
      <c r="L92" s="24"/>
      <c r="M92" s="39"/>
      <c r="N92" s="39"/>
      <c r="O92" s="39"/>
      <c r="P92" s="39"/>
      <c r="Q92" s="39"/>
      <c r="R92" s="39"/>
      <c r="S92" s="55"/>
      <c r="T92" s="2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7F70-128C-4C26-AE6A-73CE64E7AA74}">
  <dimension ref="A1:T44"/>
  <sheetViews>
    <sheetView workbookViewId="0">
      <selection activeCell="M30" sqref="M30"/>
    </sheetView>
  </sheetViews>
  <sheetFormatPr defaultRowHeight="14.4" x14ac:dyDescent="0.3"/>
  <cols>
    <col min="2" max="2" width="18" customWidth="1"/>
    <col min="3" max="3" width="2.6640625" customWidth="1"/>
    <col min="4" max="4" width="18" style="103" customWidth="1"/>
    <col min="5" max="5" width="2.6640625" customWidth="1"/>
    <col min="6" max="6" width="7.5546875" bestFit="1" customWidth="1"/>
    <col min="8" max="8" width="2.6640625" customWidth="1"/>
    <col min="9" max="9" width="10.88671875" bestFit="1" customWidth="1"/>
    <col min="10" max="10" width="2.6640625" customWidth="1"/>
    <col min="11" max="11" width="16.109375" customWidth="1"/>
    <col min="12" max="12" width="10.109375" bestFit="1" customWidth="1"/>
    <col min="14" max="14" width="10.109375" bestFit="1" customWidth="1"/>
    <col min="18" max="19" width="10.109375" bestFit="1" customWidth="1"/>
    <col min="20" max="20" width="10.6640625" bestFit="1" customWidth="1"/>
  </cols>
  <sheetData>
    <row r="1" spans="1:14" ht="15.6" x14ac:dyDescent="0.3">
      <c r="A1" s="171" t="s">
        <v>249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 x14ac:dyDescent="0.3">
      <c r="A2" s="173" t="s">
        <v>250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4" x14ac:dyDescent="0.3">
      <c r="A3" s="174" t="s">
        <v>251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4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x14ac:dyDescent="0.3">
      <c r="B5" s="93" t="s">
        <v>252</v>
      </c>
      <c r="C5" s="93"/>
      <c r="D5" s="94" t="s">
        <v>253</v>
      </c>
      <c r="E5" s="93"/>
      <c r="F5" s="175" t="s">
        <v>26</v>
      </c>
      <c r="G5" s="175"/>
      <c r="I5" s="60"/>
      <c r="K5" s="95"/>
    </row>
    <row r="6" spans="1:14" x14ac:dyDescent="0.3">
      <c r="B6" s="76" t="s">
        <v>254</v>
      </c>
      <c r="D6" s="96">
        <v>413</v>
      </c>
      <c r="E6" s="97"/>
      <c r="F6" s="176"/>
      <c r="G6" s="176"/>
      <c r="I6" s="98"/>
    </row>
    <row r="7" spans="1:14" x14ac:dyDescent="0.3">
      <c r="B7" s="76" t="s">
        <v>22</v>
      </c>
      <c r="D7" s="99">
        <v>383</v>
      </c>
      <c r="E7" s="97"/>
      <c r="F7" s="176"/>
      <c r="G7" s="176"/>
      <c r="I7" s="98"/>
    </row>
    <row r="8" spans="1:14" x14ac:dyDescent="0.3">
      <c r="B8" s="76" t="s">
        <v>36</v>
      </c>
      <c r="D8" s="98">
        <f>SUM(D6:D7)</f>
        <v>796</v>
      </c>
      <c r="E8" s="97"/>
      <c r="F8" s="168">
        <v>803</v>
      </c>
      <c r="G8" s="168"/>
      <c r="I8" s="98"/>
      <c r="K8" s="21"/>
    </row>
    <row r="9" spans="1:14" x14ac:dyDescent="0.3">
      <c r="B9" s="76"/>
      <c r="D9" s="98"/>
      <c r="E9" s="97"/>
      <c r="F9" s="98"/>
      <c r="G9" s="98"/>
      <c r="I9" s="98"/>
      <c r="K9" s="21"/>
    </row>
    <row r="10" spans="1:14" x14ac:dyDescent="0.3">
      <c r="A10" s="93" t="s">
        <v>255</v>
      </c>
      <c r="B10" s="100" t="s">
        <v>256</v>
      </c>
      <c r="D10" s="101" t="s">
        <v>257</v>
      </c>
      <c r="F10" s="169" t="s">
        <v>258</v>
      </c>
      <c r="G10" s="170"/>
      <c r="I10" s="101" t="s">
        <v>259</v>
      </c>
      <c r="K10" s="101" t="s">
        <v>36</v>
      </c>
    </row>
    <row r="11" spans="1:14" x14ac:dyDescent="0.3">
      <c r="A11" s="102"/>
      <c r="F11" s="104"/>
      <c r="I11" s="105"/>
      <c r="K11" s="104"/>
      <c r="N11" s="104"/>
    </row>
    <row r="12" spans="1:14" x14ac:dyDescent="0.3">
      <c r="A12" s="106" t="s">
        <v>260</v>
      </c>
      <c r="F12" s="104"/>
      <c r="I12" s="105"/>
      <c r="K12" s="104"/>
      <c r="N12" s="104"/>
    </row>
    <row r="13" spans="1:14" x14ac:dyDescent="0.3">
      <c r="A13" s="102" t="s">
        <v>261</v>
      </c>
      <c r="D13" s="103" t="s">
        <v>262</v>
      </c>
      <c r="F13" s="104">
        <v>18.41</v>
      </c>
      <c r="G13" t="s">
        <v>263</v>
      </c>
      <c r="I13" s="105">
        <f>D8</f>
        <v>796</v>
      </c>
      <c r="K13" s="104">
        <f t="shared" ref="K13:K20" si="0">SUM(F13*I13)</f>
        <v>14654.36</v>
      </c>
      <c r="N13" s="104"/>
    </row>
    <row r="14" spans="1:14" x14ac:dyDescent="0.3">
      <c r="A14" s="107" t="s">
        <v>264</v>
      </c>
      <c r="D14" s="103" t="s">
        <v>262</v>
      </c>
      <c r="F14" s="104">
        <v>3.25</v>
      </c>
      <c r="G14" t="s">
        <v>263</v>
      </c>
      <c r="I14" s="105">
        <f>F8</f>
        <v>803</v>
      </c>
      <c r="K14" s="104">
        <f t="shared" si="0"/>
        <v>2609.75</v>
      </c>
      <c r="N14" s="104"/>
    </row>
    <row r="15" spans="1:14" x14ac:dyDescent="0.3">
      <c r="A15" s="102" t="s">
        <v>265</v>
      </c>
      <c r="D15" s="11" t="s">
        <v>266</v>
      </c>
      <c r="F15" s="104">
        <v>4.25</v>
      </c>
      <c r="G15" t="s">
        <v>263</v>
      </c>
      <c r="I15" s="105">
        <f>D8</f>
        <v>796</v>
      </c>
      <c r="K15" s="104">
        <f t="shared" si="0"/>
        <v>3383</v>
      </c>
      <c r="L15" s="21" t="s">
        <v>267</v>
      </c>
      <c r="N15" s="108"/>
    </row>
    <row r="16" spans="1:14" x14ac:dyDescent="0.3">
      <c r="A16" s="109" t="s">
        <v>268</v>
      </c>
      <c r="D16" s="11" t="s">
        <v>269</v>
      </c>
      <c r="F16" s="104">
        <v>12.96</v>
      </c>
      <c r="G16" t="s">
        <v>263</v>
      </c>
      <c r="I16" s="105">
        <f>D8</f>
        <v>796</v>
      </c>
      <c r="K16" s="104">
        <f t="shared" si="0"/>
        <v>10316.16</v>
      </c>
    </row>
    <row r="17" spans="1:20" x14ac:dyDescent="0.3">
      <c r="A17" s="109" t="s">
        <v>270</v>
      </c>
      <c r="D17" s="11" t="s">
        <v>271</v>
      </c>
      <c r="F17" s="104">
        <v>1.1499999999999999</v>
      </c>
      <c r="G17" t="s">
        <v>263</v>
      </c>
      <c r="I17" s="105">
        <f>F8</f>
        <v>803</v>
      </c>
      <c r="K17" s="104">
        <f t="shared" si="0"/>
        <v>923.44999999999993</v>
      </c>
      <c r="L17" s="21" t="s">
        <v>272</v>
      </c>
    </row>
    <row r="18" spans="1:20" x14ac:dyDescent="0.3">
      <c r="A18" s="110" t="s">
        <v>273</v>
      </c>
      <c r="D18" s="11" t="s">
        <v>269</v>
      </c>
      <c r="F18" s="104">
        <v>52.74</v>
      </c>
      <c r="G18" t="s">
        <v>263</v>
      </c>
      <c r="I18" s="105">
        <f>D6</f>
        <v>413</v>
      </c>
      <c r="K18" s="104">
        <f t="shared" si="0"/>
        <v>21781.620000000003</v>
      </c>
      <c r="R18" s="104">
        <f>SUM(K18,K19)</f>
        <v>79940.17</v>
      </c>
      <c r="S18" s="104">
        <f>SUM(K26-R18)</f>
        <v>43946.119999999995</v>
      </c>
      <c r="T18" s="104"/>
    </row>
    <row r="19" spans="1:20" x14ac:dyDescent="0.3">
      <c r="A19" s="110" t="s">
        <v>274</v>
      </c>
      <c r="D19" s="11" t="s">
        <v>269</v>
      </c>
      <c r="F19" s="104">
        <v>151.85</v>
      </c>
      <c r="G19" t="s">
        <v>263</v>
      </c>
      <c r="I19" s="105">
        <f>D7</f>
        <v>383</v>
      </c>
      <c r="K19" s="104">
        <f t="shared" si="0"/>
        <v>58158.549999999996</v>
      </c>
    </row>
    <row r="20" spans="1:20" x14ac:dyDescent="0.3">
      <c r="A20" s="110" t="s">
        <v>275</v>
      </c>
      <c r="D20" s="11" t="s">
        <v>269</v>
      </c>
      <c r="F20" s="104">
        <v>4.4000000000000004</v>
      </c>
      <c r="G20" t="s">
        <v>263</v>
      </c>
      <c r="I20" s="105">
        <f>D8</f>
        <v>796</v>
      </c>
      <c r="K20" s="104">
        <f t="shared" si="0"/>
        <v>3502.4</v>
      </c>
    </row>
    <row r="21" spans="1:20" x14ac:dyDescent="0.3">
      <c r="A21" s="110" t="s">
        <v>276</v>
      </c>
      <c r="D21" s="103" t="s">
        <v>262</v>
      </c>
      <c r="F21" s="104">
        <v>1.75</v>
      </c>
      <c r="G21" t="s">
        <v>263</v>
      </c>
      <c r="I21" s="111">
        <f>D8</f>
        <v>796</v>
      </c>
      <c r="K21" s="104">
        <f>F21*I21</f>
        <v>1393</v>
      </c>
      <c r="L21" s="21" t="s">
        <v>277</v>
      </c>
    </row>
    <row r="22" spans="1:20" x14ac:dyDescent="0.3">
      <c r="A22" s="110" t="s">
        <v>278</v>
      </c>
      <c r="D22" s="103" t="s">
        <v>262</v>
      </c>
      <c r="F22" s="104">
        <v>2.5</v>
      </c>
      <c r="G22" t="s">
        <v>263</v>
      </c>
      <c r="I22" s="111">
        <f>D8</f>
        <v>796</v>
      </c>
      <c r="K22" s="104">
        <f>F22*I22</f>
        <v>1990</v>
      </c>
      <c r="L22" t="s">
        <v>279</v>
      </c>
    </row>
    <row r="23" spans="1:20" x14ac:dyDescent="0.3">
      <c r="A23" s="110" t="s">
        <v>280</v>
      </c>
      <c r="D23" s="103" t="s">
        <v>262</v>
      </c>
      <c r="F23" s="104">
        <v>3.5</v>
      </c>
      <c r="G23" t="s">
        <v>263</v>
      </c>
      <c r="I23" s="111">
        <f>D8</f>
        <v>796</v>
      </c>
      <c r="K23" s="104">
        <f>F23*I23</f>
        <v>2786</v>
      </c>
      <c r="L23" t="s">
        <v>281</v>
      </c>
    </row>
    <row r="24" spans="1:20" x14ac:dyDescent="0.3">
      <c r="A24" s="110" t="s">
        <v>282</v>
      </c>
      <c r="D24" s="103" t="s">
        <v>262</v>
      </c>
      <c r="F24" s="104">
        <v>3</v>
      </c>
      <c r="G24" t="s">
        <v>263</v>
      </c>
      <c r="I24" s="111">
        <f>D8</f>
        <v>796</v>
      </c>
      <c r="K24" s="104">
        <f>F24*I24</f>
        <v>2388</v>
      </c>
      <c r="L24" t="s">
        <v>283</v>
      </c>
    </row>
    <row r="25" spans="1:20" x14ac:dyDescent="0.3">
      <c r="A25" s="110"/>
      <c r="F25" s="104"/>
      <c r="I25" s="111"/>
      <c r="K25" s="104"/>
    </row>
    <row r="26" spans="1:20" s="118" customFormat="1" ht="15.6" x14ac:dyDescent="0.3">
      <c r="A26" s="112" t="s">
        <v>284</v>
      </c>
      <c r="B26" s="113"/>
      <c r="C26" s="113"/>
      <c r="D26" s="114"/>
      <c r="E26" s="113"/>
      <c r="F26" s="115"/>
      <c r="G26" s="113"/>
      <c r="H26" s="113"/>
      <c r="I26" s="116"/>
      <c r="J26" s="113"/>
      <c r="K26" s="117">
        <f>SUM(K13:K24)</f>
        <v>123886.29</v>
      </c>
    </row>
    <row r="27" spans="1:20" x14ac:dyDescent="0.3">
      <c r="F27" s="104"/>
      <c r="K27" s="104"/>
    </row>
    <row r="28" spans="1:20" ht="15" thickBot="1" x14ac:dyDescent="0.35">
      <c r="A28" s="93" t="s">
        <v>285</v>
      </c>
      <c r="D28" s="119" t="str">
        <f>B10</f>
        <v>May 2024</v>
      </c>
    </row>
    <row r="29" spans="1:20" x14ac:dyDescent="0.3">
      <c r="A29" s="93"/>
      <c r="D29" s="120"/>
      <c r="F29" s="121" t="s">
        <v>286</v>
      </c>
      <c r="G29" s="122"/>
      <c r="H29" s="122"/>
      <c r="I29" s="122"/>
      <c r="J29" s="122"/>
      <c r="K29" s="123"/>
    </row>
    <row r="30" spans="1:20" x14ac:dyDescent="0.3">
      <c r="A30" s="120" t="s">
        <v>287</v>
      </c>
      <c r="D30" s="120" t="s">
        <v>262</v>
      </c>
      <c r="F30" s="124"/>
      <c r="K30" s="125"/>
    </row>
    <row r="31" spans="1:20" x14ac:dyDescent="0.3">
      <c r="A31" s="93"/>
      <c r="D31" s="120"/>
      <c r="F31" s="124" t="s">
        <v>288</v>
      </c>
      <c r="H31" s="126"/>
      <c r="I31" s="126"/>
      <c r="J31" s="126"/>
      <c r="K31" s="127"/>
    </row>
    <row r="32" spans="1:20" x14ac:dyDescent="0.3">
      <c r="A32" s="93" t="s">
        <v>289</v>
      </c>
      <c r="D32" s="120" t="s">
        <v>262</v>
      </c>
      <c r="F32" s="124"/>
      <c r="K32" s="128"/>
    </row>
    <row r="33" spans="1:11" x14ac:dyDescent="0.3">
      <c r="D33" s="120" t="s">
        <v>290</v>
      </c>
      <c r="F33" s="124" t="s">
        <v>291</v>
      </c>
      <c r="H33" s="126"/>
      <c r="I33" s="126"/>
      <c r="J33" s="126"/>
      <c r="K33" s="129"/>
    </row>
    <row r="34" spans="1:11" ht="15" thickBot="1" x14ac:dyDescent="0.35">
      <c r="D34" s="120" t="s">
        <v>292</v>
      </c>
      <c r="F34" s="130"/>
      <c r="G34" s="25"/>
      <c r="H34" s="25"/>
      <c r="I34" s="25"/>
      <c r="J34" s="25"/>
      <c r="K34" s="131"/>
    </row>
    <row r="36" spans="1:11" x14ac:dyDescent="0.3">
      <c r="A36" s="93" t="s">
        <v>293</v>
      </c>
    </row>
    <row r="37" spans="1:11" x14ac:dyDescent="0.3">
      <c r="A37" s="102" t="s">
        <v>294</v>
      </c>
    </row>
    <row r="38" spans="1:11" x14ac:dyDescent="0.3">
      <c r="A38" s="102" t="s">
        <v>295</v>
      </c>
    </row>
    <row r="42" spans="1:11" x14ac:dyDescent="0.3">
      <c r="B42" s="104"/>
      <c r="C42" s="104"/>
      <c r="D42" s="132"/>
    </row>
    <row r="43" spans="1:11" x14ac:dyDescent="0.3">
      <c r="B43" s="104"/>
      <c r="C43" s="104"/>
      <c r="D43" s="132"/>
    </row>
    <row r="44" spans="1:11" x14ac:dyDescent="0.3">
      <c r="B44" s="104"/>
      <c r="C44" s="104"/>
      <c r="D44" s="133"/>
    </row>
  </sheetData>
  <mergeCells count="8">
    <mergeCell ref="F8:G8"/>
    <mergeCell ref="F10:G10"/>
    <mergeCell ref="A1:K1"/>
    <mergeCell ref="A2:K2"/>
    <mergeCell ref="A3:K3"/>
    <mergeCell ref="F5:G5"/>
    <mergeCell ref="F6:G6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CE73-36BB-4611-850C-532BB28D6C0C}">
  <dimension ref="A1:E152"/>
  <sheetViews>
    <sheetView workbookViewId="0">
      <selection activeCell="E34" sqref="E34"/>
    </sheetView>
  </sheetViews>
  <sheetFormatPr defaultColWidth="9.109375" defaultRowHeight="14.4" x14ac:dyDescent="0.3"/>
  <cols>
    <col min="1" max="1" width="29.6640625" bestFit="1" customWidth="1"/>
    <col min="2" max="2" width="23.44140625" customWidth="1"/>
    <col min="3" max="3" width="9.5546875" style="149" bestFit="1" customWidth="1"/>
    <col min="4" max="4" width="24.44140625" style="149" bestFit="1" customWidth="1"/>
    <col min="5" max="5" width="38.33203125" bestFit="1" customWidth="1"/>
  </cols>
  <sheetData>
    <row r="1" spans="1:5" s="138" customFormat="1" ht="15.6" x14ac:dyDescent="0.3">
      <c r="A1" s="134" t="s">
        <v>296</v>
      </c>
      <c r="B1" s="135"/>
      <c r="C1" s="136"/>
      <c r="D1" s="137"/>
    </row>
    <row r="2" spans="1:5" s="138" customFormat="1" ht="15.6" x14ac:dyDescent="0.3">
      <c r="A2" s="134" t="s">
        <v>297</v>
      </c>
      <c r="B2" s="139" t="s">
        <v>298</v>
      </c>
      <c r="C2" s="140" t="s">
        <v>299</v>
      </c>
      <c r="D2" s="141"/>
    </row>
    <row r="3" spans="1:5" s="142" customFormat="1" ht="13.8" x14ac:dyDescent="0.25">
      <c r="B3" s="143"/>
      <c r="C3" s="144" t="s">
        <v>300</v>
      </c>
      <c r="D3" s="145"/>
    </row>
    <row r="4" spans="1:5" x14ac:dyDescent="0.3">
      <c r="A4" s="146" t="s">
        <v>301</v>
      </c>
      <c r="B4" s="147"/>
      <c r="C4" s="148"/>
    </row>
    <row r="5" spans="1:5" x14ac:dyDescent="0.3">
      <c r="A5" s="150"/>
      <c r="B5" s="150" t="s">
        <v>302</v>
      </c>
      <c r="C5" s="151">
        <v>272</v>
      </c>
      <c r="D5" s="152"/>
    </row>
    <row r="6" spans="1:5" x14ac:dyDescent="0.3">
      <c r="A6" s="150"/>
      <c r="B6" s="150" t="s">
        <v>303</v>
      </c>
      <c r="C6" s="151">
        <v>114</v>
      </c>
      <c r="D6" s="152"/>
    </row>
    <row r="7" spans="1:5" x14ac:dyDescent="0.3">
      <c r="A7" s="150"/>
      <c r="B7" s="150" t="s">
        <v>304</v>
      </c>
      <c r="C7" s="151">
        <v>62</v>
      </c>
      <c r="D7" s="152"/>
    </row>
    <row r="8" spans="1:5" x14ac:dyDescent="0.3">
      <c r="A8" s="150"/>
      <c r="B8" s="150" t="s">
        <v>305</v>
      </c>
      <c r="C8" s="151">
        <v>122</v>
      </c>
      <c r="D8" s="152"/>
    </row>
    <row r="9" spans="1:5" x14ac:dyDescent="0.3">
      <c r="A9" s="150"/>
      <c r="B9" s="153" t="s">
        <v>306</v>
      </c>
      <c r="C9" s="154">
        <f>SUM(C5:C8)</f>
        <v>570</v>
      </c>
      <c r="D9" s="155"/>
    </row>
    <row r="10" spans="1:5" x14ac:dyDescent="0.3">
      <c r="A10" s="156" t="s">
        <v>307</v>
      </c>
      <c r="B10" s="150"/>
      <c r="C10" s="157"/>
      <c r="D10" s="155"/>
    </row>
    <row r="11" spans="1:5" x14ac:dyDescent="0.3">
      <c r="A11" s="150"/>
      <c r="B11" s="150" t="s">
        <v>308</v>
      </c>
      <c r="C11" s="151">
        <v>272</v>
      </c>
      <c r="D11" s="152"/>
    </row>
    <row r="12" spans="1:5" x14ac:dyDescent="0.3">
      <c r="A12" s="150"/>
      <c r="B12" s="150" t="s">
        <v>309</v>
      </c>
      <c r="C12" s="151">
        <v>110</v>
      </c>
      <c r="D12" s="152"/>
    </row>
    <row r="13" spans="1:5" x14ac:dyDescent="0.3">
      <c r="A13" s="150"/>
      <c r="B13" s="150" t="s">
        <v>310</v>
      </c>
      <c r="C13" s="151">
        <v>63</v>
      </c>
      <c r="D13" s="152"/>
      <c r="E13" t="s">
        <v>145</v>
      </c>
    </row>
    <row r="14" spans="1:5" x14ac:dyDescent="0.3">
      <c r="A14" s="150"/>
      <c r="B14" s="150" t="s">
        <v>311</v>
      </c>
      <c r="C14" s="151">
        <v>125</v>
      </c>
      <c r="D14" s="152"/>
    </row>
    <row r="15" spans="1:5" x14ac:dyDescent="0.3">
      <c r="A15" s="150"/>
      <c r="B15" s="153" t="s">
        <v>306</v>
      </c>
      <c r="C15" s="154">
        <f>SUM(C11:C14)</f>
        <v>570</v>
      </c>
      <c r="D15" s="155"/>
    </row>
    <row r="16" spans="1:5" x14ac:dyDescent="0.3">
      <c r="A16" s="156" t="s">
        <v>312</v>
      </c>
      <c r="B16" s="158"/>
      <c r="C16" s="157"/>
      <c r="D16" s="155"/>
    </row>
    <row r="17" spans="1:5" x14ac:dyDescent="0.3">
      <c r="A17" s="158"/>
      <c r="B17" s="150" t="s">
        <v>308</v>
      </c>
      <c r="C17" s="151">
        <v>126</v>
      </c>
      <c r="D17" s="159" t="s">
        <v>313</v>
      </c>
    </row>
    <row r="18" spans="1:5" x14ac:dyDescent="0.3">
      <c r="A18" s="158"/>
      <c r="B18" s="150" t="s">
        <v>310</v>
      </c>
      <c r="C18" s="151">
        <v>68</v>
      </c>
      <c r="D18" s="155"/>
    </row>
    <row r="19" spans="1:5" x14ac:dyDescent="0.3">
      <c r="A19" s="158"/>
      <c r="B19" s="150" t="s">
        <v>314</v>
      </c>
      <c r="C19" s="151">
        <v>3</v>
      </c>
      <c r="D19" s="155"/>
    </row>
    <row r="20" spans="1:5" x14ac:dyDescent="0.3">
      <c r="A20" s="158"/>
      <c r="B20" s="150" t="s">
        <v>315</v>
      </c>
      <c r="C20" s="151">
        <v>2</v>
      </c>
      <c r="D20" s="160" t="s">
        <v>316</v>
      </c>
    </row>
    <row r="21" spans="1:5" x14ac:dyDescent="0.3">
      <c r="A21" s="158"/>
      <c r="B21" s="150" t="s">
        <v>317</v>
      </c>
      <c r="C21" s="151">
        <v>14</v>
      </c>
      <c r="D21" s="160" t="s">
        <v>318</v>
      </c>
      <c r="E21" t="s">
        <v>319</v>
      </c>
    </row>
    <row r="22" spans="1:5" x14ac:dyDescent="0.3">
      <c r="A22" s="158"/>
      <c r="B22" s="150" t="s">
        <v>311</v>
      </c>
      <c r="C22" s="151">
        <v>12</v>
      </c>
    </row>
    <row r="23" spans="1:5" x14ac:dyDescent="0.3">
      <c r="A23" s="158"/>
      <c r="B23" s="153" t="s">
        <v>306</v>
      </c>
      <c r="C23" s="154">
        <f>SUM(C17:C22)</f>
        <v>225</v>
      </c>
      <c r="D23" s="155"/>
    </row>
    <row r="24" spans="1:5" s="161" customFormat="1" ht="13.8" x14ac:dyDescent="0.25">
      <c r="A24" s="156" t="s">
        <v>320</v>
      </c>
      <c r="B24" s="150"/>
      <c r="C24" s="157"/>
      <c r="D24" s="155"/>
    </row>
    <row r="25" spans="1:5" s="161" customFormat="1" ht="13.8" x14ac:dyDescent="0.25">
      <c r="A25" s="150"/>
      <c r="B25" s="150" t="s">
        <v>308</v>
      </c>
      <c r="C25" s="151">
        <v>117</v>
      </c>
      <c r="D25" s="159" t="s">
        <v>313</v>
      </c>
    </row>
    <row r="26" spans="1:5" s="161" customFormat="1" ht="13.8" x14ac:dyDescent="0.25">
      <c r="A26" s="150"/>
      <c r="B26" s="150" t="s">
        <v>310</v>
      </c>
      <c r="C26" s="151">
        <v>81</v>
      </c>
      <c r="D26" s="149"/>
    </row>
    <row r="27" spans="1:5" s="161" customFormat="1" ht="13.8" x14ac:dyDescent="0.25">
      <c r="A27" s="150"/>
      <c r="B27" s="150" t="s">
        <v>317</v>
      </c>
      <c r="C27" s="151">
        <v>17</v>
      </c>
      <c r="D27" s="149"/>
    </row>
    <row r="28" spans="1:5" s="161" customFormat="1" ht="13.8" x14ac:dyDescent="0.25">
      <c r="A28" s="150"/>
      <c r="B28" s="150" t="s">
        <v>315</v>
      </c>
      <c r="C28" s="151">
        <v>2</v>
      </c>
      <c r="D28" s="149" t="s">
        <v>145</v>
      </c>
    </row>
    <row r="29" spans="1:5" s="161" customFormat="1" ht="13.8" x14ac:dyDescent="0.25">
      <c r="A29" s="150"/>
      <c r="B29" s="150" t="s">
        <v>321</v>
      </c>
      <c r="C29" s="151">
        <v>1</v>
      </c>
      <c r="D29" s="149"/>
    </row>
    <row r="30" spans="1:5" s="161" customFormat="1" ht="13.8" x14ac:dyDescent="0.25">
      <c r="A30" s="150"/>
      <c r="B30" s="150" t="s">
        <v>311</v>
      </c>
      <c r="C30" s="151">
        <v>14</v>
      </c>
      <c r="D30" s="149" t="s">
        <v>145</v>
      </c>
    </row>
    <row r="31" spans="1:5" s="161" customFormat="1" ht="13.8" x14ac:dyDescent="0.25">
      <c r="A31" s="150"/>
      <c r="B31" s="153" t="s">
        <v>306</v>
      </c>
      <c r="C31" s="154">
        <f>SUM(C25:C30)</f>
        <v>232</v>
      </c>
      <c r="D31" s="155"/>
    </row>
    <row r="32" spans="1:5" s="161" customFormat="1" ht="13.8" x14ac:dyDescent="0.25">
      <c r="A32" s="156" t="s">
        <v>322</v>
      </c>
      <c r="B32" s="150"/>
      <c r="C32" s="157"/>
      <c r="D32" s="155"/>
    </row>
    <row r="33" spans="1:4" s="161" customFormat="1" ht="13.8" x14ac:dyDescent="0.25">
      <c r="A33" s="150"/>
      <c r="B33" s="150" t="s">
        <v>308</v>
      </c>
      <c r="C33" s="151">
        <v>1</v>
      </c>
      <c r="D33" s="155"/>
    </row>
    <row r="34" spans="1:4" s="161" customFormat="1" ht="13.8" x14ac:dyDescent="0.25">
      <c r="A34" s="150"/>
      <c r="B34" s="150" t="s">
        <v>310</v>
      </c>
      <c r="C34" s="151">
        <v>0</v>
      </c>
      <c r="D34" s="149"/>
    </row>
    <row r="35" spans="1:4" s="161" customFormat="1" ht="13.8" x14ac:dyDescent="0.25">
      <c r="A35" s="150"/>
      <c r="B35" s="150" t="s">
        <v>321</v>
      </c>
      <c r="C35" s="151"/>
      <c r="D35" s="155"/>
    </row>
    <row r="36" spans="1:4" s="161" customFormat="1" ht="13.8" x14ac:dyDescent="0.25">
      <c r="A36" s="150"/>
      <c r="B36" s="150" t="s">
        <v>311</v>
      </c>
      <c r="C36" s="151">
        <v>0</v>
      </c>
      <c r="D36" s="155"/>
    </row>
    <row r="37" spans="1:4" s="161" customFormat="1" ht="13.8" x14ac:dyDescent="0.25">
      <c r="A37" s="150"/>
      <c r="B37" s="150" t="s">
        <v>315</v>
      </c>
      <c r="C37" s="151"/>
      <c r="D37" s="160" t="s">
        <v>316</v>
      </c>
    </row>
    <row r="38" spans="1:4" s="161" customFormat="1" ht="13.8" x14ac:dyDescent="0.25">
      <c r="A38" s="150"/>
      <c r="B38" s="150" t="s">
        <v>317</v>
      </c>
      <c r="C38" s="151"/>
      <c r="D38" s="160" t="s">
        <v>323</v>
      </c>
    </row>
    <row r="39" spans="1:4" s="161" customFormat="1" ht="13.8" x14ac:dyDescent="0.25">
      <c r="A39" s="150"/>
      <c r="B39" s="150" t="s">
        <v>324</v>
      </c>
      <c r="C39" s="151">
        <v>0</v>
      </c>
      <c r="D39" s="160" t="s">
        <v>318</v>
      </c>
    </row>
    <row r="40" spans="1:4" s="161" customFormat="1" ht="13.8" x14ac:dyDescent="0.25">
      <c r="A40" s="150"/>
      <c r="B40" s="153" t="s">
        <v>306</v>
      </c>
      <c r="C40" s="162">
        <f>SUM(C33:C39)</f>
        <v>1</v>
      </c>
      <c r="D40" s="155"/>
    </row>
    <row r="41" spans="1:4" s="161" customFormat="1" ht="13.8" x14ac:dyDescent="0.25">
      <c r="A41" s="156" t="s">
        <v>325</v>
      </c>
      <c r="B41" s="150"/>
      <c r="C41" s="157"/>
      <c r="D41" s="155"/>
    </row>
    <row r="42" spans="1:4" s="161" customFormat="1" ht="13.8" x14ac:dyDescent="0.25">
      <c r="A42" s="150"/>
      <c r="B42" s="150" t="s">
        <v>308</v>
      </c>
      <c r="C42" s="151">
        <v>1</v>
      </c>
      <c r="D42" s="155"/>
    </row>
    <row r="43" spans="1:4" s="161" customFormat="1" ht="13.8" x14ac:dyDescent="0.25">
      <c r="A43" s="150"/>
      <c r="B43" s="150" t="s">
        <v>310</v>
      </c>
      <c r="C43" s="151"/>
      <c r="D43" s="149"/>
    </row>
    <row r="44" spans="1:4" s="161" customFormat="1" ht="13.8" x14ac:dyDescent="0.25">
      <c r="A44" s="150"/>
      <c r="B44" s="150" t="s">
        <v>321</v>
      </c>
      <c r="C44" s="151"/>
      <c r="D44" s="155"/>
    </row>
    <row r="45" spans="1:4" s="161" customFormat="1" ht="13.8" x14ac:dyDescent="0.25">
      <c r="A45" s="150"/>
      <c r="B45" s="150" t="s">
        <v>311</v>
      </c>
      <c r="C45" s="151"/>
      <c r="D45" s="155"/>
    </row>
    <row r="46" spans="1:4" s="161" customFormat="1" ht="13.8" x14ac:dyDescent="0.25">
      <c r="A46" s="150"/>
      <c r="B46" s="150" t="s">
        <v>317</v>
      </c>
      <c r="C46" s="151"/>
      <c r="D46" s="155"/>
    </row>
    <row r="47" spans="1:4" s="161" customFormat="1" ht="13.8" x14ac:dyDescent="0.25">
      <c r="A47" s="150"/>
      <c r="B47" s="150" t="s">
        <v>315</v>
      </c>
      <c r="C47" s="151"/>
      <c r="D47" s="155"/>
    </row>
    <row r="48" spans="1:4" s="161" customFormat="1" ht="13.8" x14ac:dyDescent="0.25">
      <c r="A48" s="150"/>
      <c r="B48" s="150" t="s">
        <v>324</v>
      </c>
      <c r="C48" s="151"/>
      <c r="D48" s="155"/>
    </row>
    <row r="49" spans="1:4" s="161" customFormat="1" ht="13.8" x14ac:dyDescent="0.25">
      <c r="A49" s="150"/>
      <c r="B49" s="153" t="s">
        <v>306</v>
      </c>
      <c r="C49" s="163">
        <f>SUM(C42:C48)</f>
        <v>1</v>
      </c>
      <c r="D49" s="155"/>
    </row>
    <row r="50" spans="1:4" s="161" customFormat="1" ht="13.8" x14ac:dyDescent="0.25">
      <c r="A50" s="150"/>
      <c r="B50" s="153"/>
      <c r="C50" s="157"/>
      <c r="D50" s="155"/>
    </row>
    <row r="51" spans="1:4" s="161" customFormat="1" ht="13.8" x14ac:dyDescent="0.25">
      <c r="A51" s="150"/>
      <c r="B51" s="164" t="s">
        <v>12</v>
      </c>
      <c r="C51" s="151">
        <f>SUM(C9+C15+C23+C31+C40+C49)</f>
        <v>1599</v>
      </c>
      <c r="D51" s="155"/>
    </row>
    <row r="52" spans="1:4" s="161" customFormat="1" ht="13.8" x14ac:dyDescent="0.25">
      <c r="A52" s="150"/>
      <c r="B52" s="150"/>
      <c r="C52" s="157"/>
      <c r="D52" s="149"/>
    </row>
    <row r="53" spans="1:4" s="161" customFormat="1" ht="13.8" x14ac:dyDescent="0.25">
      <c r="A53" s="150"/>
      <c r="B53" s="164" t="s">
        <v>326</v>
      </c>
      <c r="C53" s="165">
        <f>SUM(C9+C23+C40)</f>
        <v>796</v>
      </c>
      <c r="D53" s="149"/>
    </row>
    <row r="54" spans="1:4" s="161" customFormat="1" ht="13.8" x14ac:dyDescent="0.25">
      <c r="A54" s="150"/>
      <c r="B54" s="164" t="s">
        <v>327</v>
      </c>
      <c r="C54" s="165">
        <f>SUM(C15+C31+C49)</f>
        <v>803</v>
      </c>
      <c r="D54" s="149"/>
    </row>
    <row r="55" spans="1:4" s="161" customFormat="1" ht="13.8" x14ac:dyDescent="0.25">
      <c r="B55" s="166"/>
      <c r="C55" s="167"/>
      <c r="D55" s="149"/>
    </row>
    <row r="56" spans="1:4" s="161" customFormat="1" ht="13.8" x14ac:dyDescent="0.25">
      <c r="B56" s="166"/>
      <c r="C56" s="167"/>
      <c r="D56" s="149"/>
    </row>
    <row r="57" spans="1:4" s="161" customFormat="1" ht="13.8" x14ac:dyDescent="0.25">
      <c r="B57" s="166"/>
      <c r="C57" s="167"/>
      <c r="D57" s="149"/>
    </row>
    <row r="58" spans="1:4" s="161" customFormat="1" ht="13.8" x14ac:dyDescent="0.25">
      <c r="C58" s="149"/>
      <c r="D58" s="8"/>
    </row>
    <row r="59" spans="1:4" s="161" customFormat="1" ht="13.8" x14ac:dyDescent="0.25">
      <c r="C59" s="149"/>
      <c r="D59" s="149"/>
    </row>
    <row r="60" spans="1:4" s="161" customFormat="1" ht="13.8" x14ac:dyDescent="0.25">
      <c r="C60" s="149"/>
      <c r="D60" s="149"/>
    </row>
    <row r="61" spans="1:4" s="161" customFormat="1" ht="13.8" x14ac:dyDescent="0.25">
      <c r="C61" s="149"/>
      <c r="D61" s="149"/>
    </row>
    <row r="62" spans="1:4" s="161" customFormat="1" ht="13.8" x14ac:dyDescent="0.25">
      <c r="C62" s="149"/>
      <c r="D62" s="149"/>
    </row>
    <row r="63" spans="1:4" s="161" customFormat="1" ht="13.8" x14ac:dyDescent="0.25">
      <c r="C63" s="149"/>
      <c r="D63" s="149"/>
    </row>
    <row r="64" spans="1:4" s="161" customFormat="1" ht="13.8" x14ac:dyDescent="0.25">
      <c r="C64" s="149"/>
      <c r="D64" s="149"/>
    </row>
    <row r="65" spans="3:4" s="161" customFormat="1" ht="13.8" x14ac:dyDescent="0.25">
      <c r="C65" s="149"/>
      <c r="D65" s="149"/>
    </row>
    <row r="66" spans="3:4" s="161" customFormat="1" ht="13.8" x14ac:dyDescent="0.25">
      <c r="C66" s="149"/>
      <c r="D66" s="149"/>
    </row>
    <row r="67" spans="3:4" s="161" customFormat="1" ht="13.8" x14ac:dyDescent="0.25">
      <c r="C67" s="149"/>
      <c r="D67" s="149"/>
    </row>
    <row r="68" spans="3:4" s="161" customFormat="1" ht="13.8" x14ac:dyDescent="0.25">
      <c r="C68" s="149"/>
      <c r="D68" s="149"/>
    </row>
    <row r="69" spans="3:4" s="161" customFormat="1" ht="13.8" x14ac:dyDescent="0.25">
      <c r="C69" s="149"/>
      <c r="D69" s="149"/>
    </row>
    <row r="70" spans="3:4" s="161" customFormat="1" ht="13.8" x14ac:dyDescent="0.25">
      <c r="C70" s="149"/>
      <c r="D70" s="149"/>
    </row>
    <row r="71" spans="3:4" s="161" customFormat="1" ht="13.8" x14ac:dyDescent="0.25">
      <c r="C71" s="149"/>
      <c r="D71" s="149"/>
    </row>
    <row r="72" spans="3:4" s="161" customFormat="1" ht="13.8" x14ac:dyDescent="0.25">
      <c r="C72" s="149"/>
      <c r="D72" s="149"/>
    </row>
    <row r="73" spans="3:4" s="161" customFormat="1" ht="13.8" x14ac:dyDescent="0.25">
      <c r="C73" s="149"/>
      <c r="D73" s="149"/>
    </row>
    <row r="74" spans="3:4" s="161" customFormat="1" ht="13.8" x14ac:dyDescent="0.25">
      <c r="C74" s="149"/>
      <c r="D74" s="149"/>
    </row>
    <row r="75" spans="3:4" s="161" customFormat="1" ht="13.8" x14ac:dyDescent="0.25">
      <c r="C75" s="149"/>
      <c r="D75" s="149"/>
    </row>
    <row r="76" spans="3:4" s="161" customFormat="1" ht="13.8" x14ac:dyDescent="0.25">
      <c r="C76" s="149"/>
      <c r="D76" s="149"/>
    </row>
    <row r="77" spans="3:4" s="161" customFormat="1" ht="13.8" x14ac:dyDescent="0.25">
      <c r="C77" s="149"/>
      <c r="D77" s="149"/>
    </row>
    <row r="78" spans="3:4" s="161" customFormat="1" ht="13.8" x14ac:dyDescent="0.25">
      <c r="C78" s="149"/>
      <c r="D78" s="149"/>
    </row>
    <row r="79" spans="3:4" s="161" customFormat="1" ht="13.8" x14ac:dyDescent="0.25">
      <c r="C79" s="149"/>
      <c r="D79" s="149"/>
    </row>
    <row r="80" spans="3:4" s="161" customFormat="1" ht="13.8" x14ac:dyDescent="0.25">
      <c r="C80" s="149"/>
      <c r="D80" s="149"/>
    </row>
    <row r="81" spans="3:4" s="161" customFormat="1" ht="13.8" x14ac:dyDescent="0.25">
      <c r="C81" s="149"/>
      <c r="D81" s="149"/>
    </row>
    <row r="82" spans="3:4" s="161" customFormat="1" ht="13.8" x14ac:dyDescent="0.25">
      <c r="C82" s="149"/>
      <c r="D82" s="149"/>
    </row>
    <row r="83" spans="3:4" s="161" customFormat="1" ht="13.8" x14ac:dyDescent="0.25">
      <c r="C83" s="149"/>
      <c r="D83" s="149"/>
    </row>
    <row r="84" spans="3:4" s="161" customFormat="1" ht="13.8" x14ac:dyDescent="0.25">
      <c r="C84" s="149"/>
      <c r="D84" s="149"/>
    </row>
    <row r="85" spans="3:4" s="161" customFormat="1" ht="13.8" x14ac:dyDescent="0.25">
      <c r="C85" s="149"/>
      <c r="D85" s="149"/>
    </row>
    <row r="86" spans="3:4" s="161" customFormat="1" ht="13.8" x14ac:dyDescent="0.25">
      <c r="C86" s="149"/>
      <c r="D86" s="149"/>
    </row>
    <row r="87" spans="3:4" s="161" customFormat="1" ht="13.8" x14ac:dyDescent="0.25">
      <c r="C87" s="149"/>
      <c r="D87" s="149"/>
    </row>
    <row r="88" spans="3:4" s="161" customFormat="1" ht="13.8" x14ac:dyDescent="0.25">
      <c r="C88" s="149"/>
      <c r="D88" s="149"/>
    </row>
    <row r="89" spans="3:4" s="161" customFormat="1" ht="13.8" x14ac:dyDescent="0.25">
      <c r="C89" s="149"/>
      <c r="D89" s="149"/>
    </row>
    <row r="90" spans="3:4" s="161" customFormat="1" ht="13.8" x14ac:dyDescent="0.25">
      <c r="C90" s="149"/>
      <c r="D90" s="149"/>
    </row>
    <row r="91" spans="3:4" s="161" customFormat="1" ht="13.8" x14ac:dyDescent="0.25">
      <c r="C91" s="149"/>
      <c r="D91" s="149"/>
    </row>
    <row r="92" spans="3:4" s="161" customFormat="1" ht="13.8" x14ac:dyDescent="0.25">
      <c r="C92" s="149"/>
      <c r="D92" s="149"/>
    </row>
    <row r="93" spans="3:4" s="161" customFormat="1" ht="13.8" x14ac:dyDescent="0.25">
      <c r="C93" s="149"/>
      <c r="D93" s="149"/>
    </row>
    <row r="94" spans="3:4" s="161" customFormat="1" ht="13.8" x14ac:dyDescent="0.25">
      <c r="C94" s="149"/>
      <c r="D94" s="149"/>
    </row>
    <row r="95" spans="3:4" s="161" customFormat="1" ht="13.8" x14ac:dyDescent="0.25">
      <c r="C95" s="149"/>
      <c r="D95" s="149"/>
    </row>
    <row r="96" spans="3:4" s="161" customFormat="1" ht="13.8" x14ac:dyDescent="0.25">
      <c r="C96" s="149"/>
      <c r="D96" s="149"/>
    </row>
    <row r="97" spans="3:4" s="161" customFormat="1" ht="13.8" x14ac:dyDescent="0.25">
      <c r="C97" s="149"/>
      <c r="D97" s="149"/>
    </row>
    <row r="98" spans="3:4" s="161" customFormat="1" ht="13.8" x14ac:dyDescent="0.25">
      <c r="C98" s="149"/>
      <c r="D98" s="149"/>
    </row>
    <row r="99" spans="3:4" s="161" customFormat="1" ht="13.8" x14ac:dyDescent="0.25">
      <c r="C99" s="149"/>
      <c r="D99" s="149"/>
    </row>
    <row r="100" spans="3:4" s="161" customFormat="1" ht="13.8" x14ac:dyDescent="0.25">
      <c r="C100" s="149"/>
      <c r="D100" s="149"/>
    </row>
    <row r="101" spans="3:4" s="161" customFormat="1" ht="13.8" x14ac:dyDescent="0.25">
      <c r="C101" s="149"/>
      <c r="D101" s="149"/>
    </row>
    <row r="102" spans="3:4" s="161" customFormat="1" ht="13.8" x14ac:dyDescent="0.25">
      <c r="C102" s="149"/>
      <c r="D102" s="149"/>
    </row>
    <row r="103" spans="3:4" s="161" customFormat="1" ht="13.8" x14ac:dyDescent="0.25">
      <c r="C103" s="149"/>
      <c r="D103" s="149"/>
    </row>
    <row r="104" spans="3:4" s="161" customFormat="1" ht="13.8" x14ac:dyDescent="0.25">
      <c r="C104" s="149"/>
      <c r="D104" s="149"/>
    </row>
    <row r="105" spans="3:4" s="161" customFormat="1" ht="13.8" x14ac:dyDescent="0.25">
      <c r="C105" s="149"/>
      <c r="D105" s="149"/>
    </row>
    <row r="106" spans="3:4" s="161" customFormat="1" ht="13.8" x14ac:dyDescent="0.25">
      <c r="C106" s="149"/>
      <c r="D106" s="149"/>
    </row>
    <row r="107" spans="3:4" s="161" customFormat="1" ht="13.8" x14ac:dyDescent="0.25">
      <c r="C107" s="149"/>
      <c r="D107" s="149"/>
    </row>
    <row r="108" spans="3:4" s="161" customFormat="1" ht="13.8" x14ac:dyDescent="0.25">
      <c r="C108" s="149"/>
      <c r="D108" s="149"/>
    </row>
    <row r="109" spans="3:4" s="161" customFormat="1" ht="13.8" x14ac:dyDescent="0.25">
      <c r="C109" s="149"/>
      <c r="D109" s="149"/>
    </row>
    <row r="110" spans="3:4" s="161" customFormat="1" ht="13.8" x14ac:dyDescent="0.25">
      <c r="C110" s="149"/>
      <c r="D110" s="149"/>
    </row>
    <row r="111" spans="3:4" s="161" customFormat="1" ht="13.8" x14ac:dyDescent="0.25">
      <c r="C111" s="149"/>
      <c r="D111" s="149"/>
    </row>
    <row r="112" spans="3:4" s="161" customFormat="1" ht="13.8" x14ac:dyDescent="0.25">
      <c r="C112" s="149"/>
      <c r="D112" s="149"/>
    </row>
    <row r="113" spans="3:4" s="161" customFormat="1" ht="13.8" x14ac:dyDescent="0.25">
      <c r="C113" s="149"/>
      <c r="D113" s="149"/>
    </row>
    <row r="114" spans="3:4" s="161" customFormat="1" ht="13.8" x14ac:dyDescent="0.25">
      <c r="C114" s="149"/>
      <c r="D114" s="149"/>
    </row>
    <row r="115" spans="3:4" s="161" customFormat="1" ht="13.8" x14ac:dyDescent="0.25">
      <c r="C115" s="149"/>
      <c r="D115" s="149"/>
    </row>
    <row r="116" spans="3:4" s="161" customFormat="1" ht="13.8" x14ac:dyDescent="0.25">
      <c r="C116" s="149"/>
      <c r="D116" s="149"/>
    </row>
    <row r="117" spans="3:4" s="161" customFormat="1" ht="13.8" x14ac:dyDescent="0.25">
      <c r="C117" s="149"/>
      <c r="D117" s="149"/>
    </row>
    <row r="118" spans="3:4" s="161" customFormat="1" ht="13.8" x14ac:dyDescent="0.25">
      <c r="C118" s="149"/>
      <c r="D118" s="149"/>
    </row>
    <row r="119" spans="3:4" s="161" customFormat="1" ht="13.8" x14ac:dyDescent="0.25">
      <c r="C119" s="149"/>
      <c r="D119" s="149"/>
    </row>
    <row r="120" spans="3:4" s="161" customFormat="1" ht="13.8" x14ac:dyDescent="0.25">
      <c r="C120" s="149"/>
      <c r="D120" s="149"/>
    </row>
    <row r="121" spans="3:4" s="161" customFormat="1" ht="13.8" x14ac:dyDescent="0.25">
      <c r="C121" s="149"/>
      <c r="D121" s="149"/>
    </row>
    <row r="122" spans="3:4" s="161" customFormat="1" ht="13.8" x14ac:dyDescent="0.25">
      <c r="C122" s="149"/>
      <c r="D122" s="149"/>
    </row>
    <row r="123" spans="3:4" s="161" customFormat="1" ht="13.8" x14ac:dyDescent="0.25">
      <c r="C123" s="149"/>
      <c r="D123" s="149"/>
    </row>
    <row r="124" spans="3:4" s="161" customFormat="1" ht="13.8" x14ac:dyDescent="0.25">
      <c r="C124" s="149"/>
      <c r="D124" s="149"/>
    </row>
    <row r="125" spans="3:4" s="161" customFormat="1" ht="13.8" x14ac:dyDescent="0.25">
      <c r="C125" s="149"/>
      <c r="D125" s="149"/>
    </row>
    <row r="126" spans="3:4" s="161" customFormat="1" ht="13.8" x14ac:dyDescent="0.25">
      <c r="C126" s="149"/>
      <c r="D126" s="149"/>
    </row>
    <row r="127" spans="3:4" s="161" customFormat="1" ht="13.8" x14ac:dyDescent="0.25">
      <c r="C127" s="149"/>
      <c r="D127" s="149"/>
    </row>
    <row r="128" spans="3:4" s="161" customFormat="1" ht="13.8" x14ac:dyDescent="0.25">
      <c r="C128" s="149"/>
      <c r="D128" s="149"/>
    </row>
    <row r="129" spans="3:4" s="161" customFormat="1" ht="13.8" x14ac:dyDescent="0.25">
      <c r="C129" s="149"/>
      <c r="D129" s="149"/>
    </row>
    <row r="130" spans="3:4" s="161" customFormat="1" ht="13.8" x14ac:dyDescent="0.25">
      <c r="C130" s="149"/>
      <c r="D130" s="149"/>
    </row>
    <row r="131" spans="3:4" s="161" customFormat="1" ht="13.8" x14ac:dyDescent="0.25">
      <c r="C131" s="149"/>
      <c r="D131" s="149"/>
    </row>
    <row r="132" spans="3:4" s="161" customFormat="1" ht="13.8" x14ac:dyDescent="0.25">
      <c r="C132" s="149"/>
      <c r="D132" s="149"/>
    </row>
    <row r="133" spans="3:4" s="161" customFormat="1" ht="13.8" x14ac:dyDescent="0.25">
      <c r="C133" s="149"/>
      <c r="D133" s="149"/>
    </row>
    <row r="134" spans="3:4" s="161" customFormat="1" ht="13.8" x14ac:dyDescent="0.25">
      <c r="C134" s="149"/>
      <c r="D134" s="149"/>
    </row>
    <row r="135" spans="3:4" s="161" customFormat="1" ht="13.8" x14ac:dyDescent="0.25">
      <c r="C135" s="149"/>
      <c r="D135" s="149"/>
    </row>
    <row r="136" spans="3:4" s="161" customFormat="1" ht="13.8" x14ac:dyDescent="0.25">
      <c r="C136" s="149"/>
      <c r="D136" s="149"/>
    </row>
    <row r="137" spans="3:4" s="161" customFormat="1" ht="13.8" x14ac:dyDescent="0.25">
      <c r="C137" s="149"/>
      <c r="D137" s="149"/>
    </row>
    <row r="138" spans="3:4" s="161" customFormat="1" ht="13.8" x14ac:dyDescent="0.25">
      <c r="C138" s="149"/>
      <c r="D138" s="149"/>
    </row>
    <row r="139" spans="3:4" s="161" customFormat="1" ht="13.8" x14ac:dyDescent="0.25">
      <c r="C139" s="149"/>
      <c r="D139" s="149"/>
    </row>
    <row r="140" spans="3:4" s="161" customFormat="1" ht="13.8" x14ac:dyDescent="0.25">
      <c r="C140" s="149"/>
      <c r="D140" s="149"/>
    </row>
    <row r="141" spans="3:4" s="161" customFormat="1" ht="13.8" x14ac:dyDescent="0.25">
      <c r="C141" s="149"/>
      <c r="D141" s="149"/>
    </row>
    <row r="142" spans="3:4" s="161" customFormat="1" ht="13.8" x14ac:dyDescent="0.25">
      <c r="C142" s="149"/>
      <c r="D142" s="149"/>
    </row>
    <row r="143" spans="3:4" s="161" customFormat="1" ht="13.8" x14ac:dyDescent="0.25">
      <c r="C143" s="149"/>
      <c r="D143" s="149"/>
    </row>
    <row r="144" spans="3:4" s="161" customFormat="1" ht="13.8" x14ac:dyDescent="0.25">
      <c r="C144" s="149"/>
      <c r="D144" s="149"/>
    </row>
    <row r="145" spans="3:4" s="161" customFormat="1" ht="13.8" x14ac:dyDescent="0.25">
      <c r="C145" s="149"/>
      <c r="D145" s="149"/>
    </row>
    <row r="146" spans="3:4" s="161" customFormat="1" ht="13.8" x14ac:dyDescent="0.25">
      <c r="C146" s="149"/>
      <c r="D146" s="149"/>
    </row>
    <row r="147" spans="3:4" s="161" customFormat="1" ht="13.8" x14ac:dyDescent="0.25">
      <c r="C147" s="149"/>
      <c r="D147" s="149"/>
    </row>
    <row r="148" spans="3:4" s="161" customFormat="1" ht="13.8" x14ac:dyDescent="0.25">
      <c r="C148" s="149"/>
      <c r="D148" s="149"/>
    </row>
    <row r="149" spans="3:4" s="161" customFormat="1" ht="13.8" x14ac:dyDescent="0.25">
      <c r="C149" s="149"/>
      <c r="D149" s="149"/>
    </row>
    <row r="150" spans="3:4" s="161" customFormat="1" ht="13.8" x14ac:dyDescent="0.25">
      <c r="C150" s="149"/>
      <c r="D150" s="149"/>
    </row>
    <row r="151" spans="3:4" s="161" customFormat="1" ht="13.8" x14ac:dyDescent="0.25">
      <c r="C151" s="149"/>
      <c r="D151" s="149"/>
    </row>
    <row r="152" spans="3:4" s="161" customFormat="1" ht="13.8" x14ac:dyDescent="0.25">
      <c r="C152" s="149"/>
      <c r="D152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Cobra June 24</vt:lpstr>
      <vt:lpstr>Retiree June 24 Over 65</vt:lpstr>
      <vt:lpstr>Retiree June 24 Under 65</vt:lpstr>
      <vt:lpstr>Billing Format</vt:lpstr>
      <vt:lpstr>Head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D. O'Brien</dc:creator>
  <cp:lastModifiedBy>Julie Rickman</cp:lastModifiedBy>
  <dcterms:created xsi:type="dcterms:W3CDTF">2024-05-23T14:11:36Z</dcterms:created>
  <dcterms:modified xsi:type="dcterms:W3CDTF">2024-05-23T16:38:21Z</dcterms:modified>
</cp:coreProperties>
</file>